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C:\Users\peter\OneDrive\Počítač\00 Dokumenty hlavne\SAV\Fyzikalny\Fyzikalny VOS\Rozpocet\FU NanoBioLab rozpocet upraveny 112021\"/>
    </mc:Choice>
  </mc:AlternateContent>
  <xr:revisionPtr revIDLastSave="0" documentId="13_ncr:1_{5A3CECB4-40E6-46B3-960F-02EB98769DE7}" xr6:coauthVersionLast="47" xr6:coauthVersionMax="47" xr10:uidLastSave="{00000000-0000-0000-0000-000000000000}"/>
  <bookViews>
    <workbookView xWindow="1515" yWindow="1035" windowWidth="26520" windowHeight="15180" xr2:uid="{00000000-000D-0000-FFFF-FFFF00000000}"/>
  </bookViews>
  <sheets>
    <sheet name="2021_175 - NANO_BIO_LAB r..." sheetId="2" r:id="rId1"/>
  </sheets>
  <definedNames>
    <definedName name="_xlnm._FilterDatabase" localSheetId="0" hidden="1">'2021_175 - NANO_BIO_LAB r...'!$C$155:$K$1479</definedName>
    <definedName name="_xlnm.Print_Titles" localSheetId="0">'2021_175 - NANO_BIO_LAB r...'!$155:$155</definedName>
    <definedName name="_xlnm.Print_Area" localSheetId="0">'2021_175 - NANO_BIO_LAB r...'!$C$4:$J$76,'2021_175 - NANO_BIO_LAB r...'!$C$143:$J$1479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1036" i="2" l="1"/>
  <c r="J539" i="2"/>
  <c r="J538" i="2"/>
  <c r="J1471" i="2"/>
  <c r="J1469" i="2"/>
  <c r="J1467" i="2"/>
  <c r="J1466" i="2"/>
  <c r="J1465" i="2"/>
  <c r="J1464" i="2"/>
  <c r="J1463" i="2"/>
  <c r="J1462" i="2"/>
  <c r="J1460" i="2"/>
  <c r="J1459" i="2"/>
  <c r="J1458" i="2"/>
  <c r="J1456" i="2"/>
  <c r="J1454" i="2"/>
  <c r="J1453" i="2"/>
  <c r="J1452" i="2"/>
  <c r="J1450" i="2"/>
  <c r="J1448" i="2"/>
  <c r="J1446" i="2"/>
  <c r="J1444" i="2"/>
  <c r="J1442" i="2"/>
  <c r="J1439" i="2"/>
  <c r="J1436" i="2"/>
  <c r="J1434" i="2"/>
  <c r="J1433" i="2"/>
  <c r="J1431" i="2"/>
  <c r="J1429" i="2"/>
  <c r="J1427" i="2"/>
  <c r="J1425" i="2"/>
  <c r="J1421" i="2"/>
  <c r="J1420" i="2"/>
  <c r="J1416" i="2"/>
  <c r="J1415" i="2"/>
  <c r="J1413" i="2"/>
  <c r="J1411" i="2"/>
  <c r="J1410" i="2"/>
  <c r="J1409" i="2"/>
  <c r="J1408" i="2"/>
  <c r="J1407" i="2"/>
  <c r="J1406" i="2"/>
  <c r="J1405" i="2"/>
  <c r="J1404" i="2"/>
  <c r="J1403" i="2"/>
  <c r="J1402" i="2"/>
  <c r="J1400" i="2"/>
  <c r="J1398" i="2"/>
  <c r="J1396" i="2"/>
  <c r="J1394" i="2"/>
  <c r="J1392" i="2"/>
  <c r="J1390" i="2"/>
  <c r="J1388" i="2"/>
  <c r="J1386" i="2"/>
  <c r="J1384" i="2"/>
  <c r="J1382" i="2"/>
  <c r="J1378" i="2"/>
  <c r="J1376" i="2"/>
  <c r="J1375" i="2"/>
  <c r="J1373" i="2"/>
  <c r="J1371" i="2"/>
  <c r="J1370" i="2"/>
  <c r="J1368" i="2"/>
  <c r="J1366" i="2"/>
  <c r="J1359" i="2"/>
  <c r="J1330" i="2"/>
  <c r="J1329" i="2"/>
  <c r="J1294" i="2"/>
  <c r="J1290" i="2"/>
  <c r="J1264" i="2"/>
  <c r="J1261" i="2"/>
  <c r="J1254" i="2"/>
  <c r="J1248" i="2"/>
  <c r="J1237" i="2"/>
  <c r="J1215" i="2"/>
  <c r="J1213" i="2"/>
  <c r="J1212" i="2"/>
  <c r="J1210" i="2"/>
  <c r="J1209" i="2"/>
  <c r="J1189" i="2"/>
  <c r="J1187" i="2"/>
  <c r="J1185" i="2"/>
  <c r="J1182" i="2"/>
  <c r="J1180" i="2"/>
  <c r="J1178" i="2"/>
  <c r="J1176" i="2"/>
  <c r="J1175" i="2"/>
  <c r="J1157" i="2"/>
  <c r="J1155" i="2"/>
  <c r="J1143" i="2"/>
  <c r="J1142" i="2"/>
  <c r="J1141" i="2"/>
  <c r="J1139" i="2"/>
  <c r="J1133" i="2"/>
  <c r="J1127" i="2"/>
  <c r="J1126" i="2"/>
  <c r="J1125" i="2"/>
  <c r="J1124" i="2"/>
  <c r="J1104" i="2"/>
  <c r="J1102" i="2"/>
  <c r="J1097" i="2"/>
  <c r="J1080" i="2"/>
  <c r="J1077" i="2"/>
  <c r="J1073" i="2"/>
  <c r="J1071" i="2"/>
  <c r="J1069" i="2"/>
  <c r="J1065" i="2"/>
  <c r="J1043" i="2"/>
  <c r="J1035" i="2"/>
  <c r="J980" i="2"/>
  <c r="J978" i="2"/>
  <c r="J977" i="2"/>
  <c r="J975" i="2"/>
  <c r="J974" i="2"/>
  <c r="J973" i="2"/>
  <c r="J971" i="2"/>
  <c r="J970" i="2"/>
  <c r="J964" i="2"/>
  <c r="J963" i="2"/>
  <c r="J961" i="2"/>
  <c r="J960" i="2"/>
  <c r="J958" i="2"/>
  <c r="J956" i="2"/>
  <c r="J955" i="2"/>
  <c r="J953" i="2"/>
  <c r="J952" i="2"/>
  <c r="J950" i="2"/>
  <c r="J949" i="2"/>
  <c r="J948" i="2"/>
  <c r="J946" i="2"/>
  <c r="J928" i="2"/>
  <c r="J927" i="2"/>
  <c r="J926" i="2"/>
  <c r="J924" i="2"/>
  <c r="J923" i="2"/>
  <c r="J922" i="2"/>
  <c r="J920" i="2"/>
  <c r="J919" i="2"/>
  <c r="J917" i="2"/>
  <c r="J916" i="2"/>
  <c r="J915" i="2"/>
  <c r="J913" i="2"/>
  <c r="J911" i="2"/>
  <c r="J909" i="2"/>
  <c r="J907" i="2"/>
  <c r="J898" i="2"/>
  <c r="J896" i="2"/>
  <c r="J894" i="2"/>
  <c r="J892" i="2"/>
  <c r="J890" i="2"/>
  <c r="J888" i="2"/>
  <c r="J886" i="2"/>
  <c r="J882" i="2"/>
  <c r="J880" i="2"/>
  <c r="J876" i="2"/>
  <c r="J874" i="2"/>
  <c r="J872" i="2"/>
  <c r="J870" i="2"/>
  <c r="J869" i="2"/>
  <c r="J867" i="2"/>
  <c r="J865" i="2"/>
  <c r="J863" i="2"/>
  <c r="J861" i="2"/>
  <c r="J857" i="2"/>
  <c r="J856" i="2"/>
  <c r="J855" i="2"/>
  <c r="J849" i="2"/>
  <c r="J847" i="2"/>
  <c r="J838" i="2"/>
  <c r="J836" i="2"/>
  <c r="J835" i="2"/>
  <c r="J833" i="2"/>
  <c r="J832" i="2"/>
  <c r="J831" i="2"/>
  <c r="J830" i="2"/>
  <c r="J828" i="2"/>
  <c r="J826" i="2"/>
  <c r="J824" i="2"/>
  <c r="J822" i="2"/>
  <c r="J820" i="2"/>
  <c r="J801" i="2"/>
  <c r="J799" i="2"/>
  <c r="J798" i="2"/>
  <c r="J769" i="2"/>
  <c r="J764" i="2"/>
  <c r="J760" i="2"/>
  <c r="J749" i="2"/>
  <c r="J746" i="2"/>
  <c r="J743" i="2"/>
  <c r="J731" i="2"/>
  <c r="J727" i="2"/>
  <c r="J721" i="2"/>
  <c r="J717" i="2"/>
  <c r="J708" i="2"/>
  <c r="J705" i="2"/>
  <c r="J699" i="2"/>
  <c r="J650" i="2"/>
  <c r="J648" i="2"/>
  <c r="J646" i="2"/>
  <c r="J645" i="2"/>
  <c r="J644" i="2"/>
  <c r="J640" i="2"/>
  <c r="J637" i="2"/>
  <c r="J626" i="2"/>
  <c r="J622" i="2"/>
  <c r="J618" i="2"/>
  <c r="J611" i="2"/>
  <c r="J608" i="2"/>
  <c r="J605" i="2"/>
  <c r="J439" i="2"/>
  <c r="J411" i="2"/>
  <c r="J1475" i="2"/>
  <c r="J1474" i="2"/>
  <c r="J1473" i="2"/>
  <c r="J1472" i="2"/>
  <c r="J1470" i="2"/>
  <c r="J1468" i="2"/>
  <c r="J1461" i="2"/>
  <c r="J1457" i="2"/>
  <c r="J1455" i="2"/>
  <c r="J1451" i="2"/>
  <c r="J1449" i="2"/>
  <c r="J1447" i="2"/>
  <c r="J1445" i="2"/>
  <c r="J1443" i="2"/>
  <c r="J1441" i="2"/>
  <c r="J1440" i="2"/>
  <c r="J1438" i="2"/>
  <c r="J1437" i="2"/>
  <c r="J1435" i="2"/>
  <c r="J1432" i="2"/>
  <c r="J1430" i="2"/>
  <c r="J1428" i="2"/>
  <c r="J1426" i="2"/>
  <c r="J1422" i="2"/>
  <c r="J1417" i="2"/>
  <c r="J1414" i="2"/>
  <c r="J1412" i="2"/>
  <c r="J1401" i="2"/>
  <c r="J1399" i="2"/>
  <c r="J1397" i="2"/>
  <c r="J1395" i="2"/>
  <c r="J1393" i="2"/>
  <c r="J1391" i="2"/>
  <c r="J1389" i="2"/>
  <c r="J1387" i="2"/>
  <c r="J1385" i="2"/>
  <c r="J1383" i="2"/>
  <c r="J1381" i="2"/>
  <c r="J1380" i="2"/>
  <c r="J1379" i="2"/>
  <c r="J1377" i="2"/>
  <c r="J1374" i="2"/>
  <c r="J1372" i="2"/>
  <c r="J1369" i="2"/>
  <c r="J1367" i="2"/>
  <c r="J1365" i="2"/>
  <c r="J1331" i="2"/>
  <c r="J1326" i="2"/>
  <c r="J1320" i="2"/>
  <c r="J1319" i="2"/>
  <c r="J1316" i="2"/>
  <c r="J1310" i="2"/>
  <c r="J1303" i="2"/>
  <c r="J1298" i="2"/>
  <c r="J1297" i="2"/>
  <c r="J1293" i="2"/>
  <c r="J1277" i="2"/>
  <c r="J1275" i="2"/>
  <c r="J1268" i="2"/>
  <c r="J1267" i="2"/>
  <c r="J1257" i="2"/>
  <c r="J1251" i="2"/>
  <c r="J1247" i="2"/>
  <c r="J1232" i="2"/>
  <c r="J1220" i="2"/>
  <c r="J1219" i="2"/>
  <c r="J1217" i="2"/>
  <c r="J1214" i="2"/>
  <c r="J1211" i="2"/>
  <c r="J1208" i="2"/>
  <c r="J1202" i="2"/>
  <c r="J1188" i="2"/>
  <c r="J1186" i="2"/>
  <c r="J1184" i="2"/>
  <c r="J1183" i="2"/>
  <c r="J1181" i="2"/>
  <c r="J1179" i="2"/>
  <c r="J1177" i="2"/>
  <c r="J1172" i="2"/>
  <c r="J1170" i="2"/>
  <c r="J1161" i="2"/>
  <c r="J1158" i="2"/>
  <c r="J1156" i="2"/>
  <c r="J1144" i="2"/>
  <c r="J1140" i="2"/>
  <c r="J1138" i="2"/>
  <c r="J1128" i="2"/>
  <c r="J1118" i="2"/>
  <c r="J1106" i="2"/>
  <c r="J1105" i="2"/>
  <c r="J1103" i="2"/>
  <c r="J1098" i="2"/>
  <c r="J1094" i="2"/>
  <c r="J1083" i="2"/>
  <c r="J1081" i="2"/>
  <c r="J1079" i="2"/>
  <c r="J1074" i="2"/>
  <c r="J1072" i="2"/>
  <c r="J1070" i="2"/>
  <c r="J1068" i="2"/>
  <c r="J1062" i="2"/>
  <c r="J1055" i="2"/>
  <c r="J1053" i="2"/>
  <c r="J1050" i="2"/>
  <c r="J1047" i="2"/>
  <c r="J1045" i="2"/>
  <c r="J1034" i="2"/>
  <c r="J1031" i="2"/>
  <c r="J1030" i="2"/>
  <c r="J1029" i="2"/>
  <c r="J1028" i="2"/>
  <c r="J1023" i="2"/>
  <c r="J1019" i="2"/>
  <c r="J1005" i="2"/>
  <c r="J985" i="2"/>
  <c r="J983" i="2"/>
  <c r="J982" i="2"/>
  <c r="J981" i="2"/>
  <c r="J979" i="2"/>
  <c r="J976" i="2"/>
  <c r="J972" i="2"/>
  <c r="J969" i="2"/>
  <c r="J967" i="2"/>
  <c r="J966" i="2"/>
  <c r="J965" i="2"/>
  <c r="J962" i="2"/>
  <c r="J959" i="2"/>
  <c r="J957" i="2"/>
  <c r="J954" i="2"/>
  <c r="J951" i="2"/>
  <c r="J947" i="2"/>
  <c r="J945" i="2"/>
  <c r="J943" i="2"/>
  <c r="J942" i="2"/>
  <c r="J941" i="2"/>
  <c r="J940" i="2"/>
  <c r="J939" i="2"/>
  <c r="J938" i="2"/>
  <c r="J937" i="2"/>
  <c r="J934" i="2"/>
  <c r="J933" i="2"/>
  <c r="J932" i="2"/>
  <c r="J931" i="2"/>
  <c r="J929" i="2"/>
  <c r="J925" i="2"/>
  <c r="J921" i="2"/>
  <c r="J918" i="2"/>
  <c r="J914" i="2"/>
  <c r="J912" i="2"/>
  <c r="J910" i="2"/>
  <c r="J908" i="2"/>
  <c r="J906" i="2"/>
  <c r="J903" i="2"/>
  <c r="J902" i="2"/>
  <c r="J901" i="2"/>
  <c r="J899" i="2"/>
  <c r="J897" i="2"/>
  <c r="J895" i="2"/>
  <c r="J893" i="2"/>
  <c r="J891" i="2"/>
  <c r="J889" i="2"/>
  <c r="J887" i="2"/>
  <c r="J883" i="2"/>
  <c r="J881" i="2"/>
  <c r="J877" i="2"/>
  <c r="J875" i="2"/>
  <c r="J873" i="2"/>
  <c r="J871" i="2"/>
  <c r="J868" i="2"/>
  <c r="J866" i="2"/>
  <c r="J864" i="2"/>
  <c r="J862" i="2"/>
  <c r="J858" i="2"/>
  <c r="J852" i="2"/>
  <c r="J850" i="2"/>
  <c r="J848" i="2"/>
  <c r="J846" i="2"/>
  <c r="J844" i="2"/>
  <c r="J843" i="2"/>
  <c r="J842" i="2"/>
  <c r="J839" i="2"/>
  <c r="J837" i="2"/>
  <c r="J834" i="2"/>
  <c r="J829" i="2"/>
  <c r="J827" i="2"/>
  <c r="J825" i="2"/>
  <c r="J823" i="2"/>
  <c r="J821" i="2"/>
  <c r="J819" i="2"/>
  <c r="J818" i="2"/>
  <c r="J817" i="2"/>
  <c r="J816" i="2"/>
  <c r="J815" i="2"/>
  <c r="J814" i="2"/>
  <c r="J813" i="2"/>
  <c r="J812" i="2"/>
  <c r="J811" i="2"/>
  <c r="J810" i="2"/>
  <c r="J809" i="2"/>
  <c r="J808" i="2"/>
  <c r="J806" i="2"/>
  <c r="J805" i="2"/>
  <c r="J804" i="2"/>
  <c r="J803" i="2"/>
  <c r="J802" i="2"/>
  <c r="J800" i="2"/>
  <c r="J797" i="2"/>
  <c r="J796" i="2"/>
  <c r="J795" i="2"/>
  <c r="J794" i="2"/>
  <c r="J793" i="2"/>
  <c r="J792" i="2"/>
  <c r="J791" i="2"/>
  <c r="J790" i="2"/>
  <c r="J787" i="2"/>
  <c r="J784" i="2"/>
  <c r="J780" i="2"/>
  <c r="J774" i="2"/>
  <c r="J772" i="2"/>
  <c r="J768" i="2"/>
  <c r="J757" i="2"/>
  <c r="J755" i="2"/>
  <c r="J740" i="2"/>
  <c r="J730" i="2"/>
  <c r="J726" i="2"/>
  <c r="J724" i="2"/>
  <c r="J720" i="2"/>
  <c r="J711" i="2"/>
  <c r="J702" i="2"/>
  <c r="J698" i="2"/>
  <c r="J695" i="2"/>
  <c r="J694" i="2" s="1"/>
  <c r="J692" i="2"/>
  <c r="J685" i="2"/>
  <c r="J684" i="2"/>
  <c r="J683" i="2"/>
  <c r="J682" i="2"/>
  <c r="J681" i="2"/>
  <c r="J679" i="2"/>
  <c r="J678" i="2"/>
  <c r="J654" i="2"/>
  <c r="J651" i="2"/>
  <c r="J649" i="2"/>
  <c r="J647" i="2"/>
  <c r="J643" i="2"/>
  <c r="J636" i="2"/>
  <c r="J625" i="2"/>
  <c r="J617" i="2"/>
  <c r="J610" i="2"/>
  <c r="J609" i="2"/>
  <c r="J607" i="2"/>
  <c r="J604" i="2"/>
  <c r="J599" i="2"/>
  <c r="J594" i="2"/>
  <c r="J586" i="2"/>
  <c r="J577" i="2"/>
  <c r="J574" i="2"/>
  <c r="J570" i="2"/>
  <c r="J569" i="2"/>
  <c r="J568" i="2"/>
  <c r="J564" i="2"/>
  <c r="J560" i="2"/>
  <c r="J554" i="2"/>
  <c r="J553" i="2"/>
  <c r="J547" i="2"/>
  <c r="J543" i="2"/>
  <c r="J531" i="2"/>
  <c r="J527" i="2"/>
  <c r="J518" i="2"/>
  <c r="J494" i="2"/>
  <c r="J489" i="2"/>
  <c r="J488" i="2"/>
  <c r="J483" i="2"/>
  <c r="J482" i="2"/>
  <c r="J481" i="2"/>
  <c r="J474" i="2"/>
  <c r="J473" i="2"/>
  <c r="J472" i="2"/>
  <c r="J471" i="2"/>
  <c r="J464" i="2"/>
  <c r="J446" i="2"/>
  <c r="J443" i="2"/>
  <c r="J440" i="2"/>
  <c r="J438" i="2"/>
  <c r="J435" i="2"/>
  <c r="J432" i="2"/>
  <c r="J416" i="2"/>
  <c r="J414" i="2"/>
  <c r="J410" i="2"/>
  <c r="J402" i="2"/>
  <c r="J398" i="2"/>
  <c r="J392" i="2"/>
  <c r="J388" i="2"/>
  <c r="J387" i="2"/>
  <c r="J386" i="2"/>
  <c r="J385" i="2"/>
  <c r="J384" i="2"/>
  <c r="J380" i="2"/>
  <c r="J369" i="2"/>
  <c r="J366" i="2"/>
  <c r="J353" i="2"/>
  <c r="J349" i="2"/>
  <c r="J334" i="2"/>
  <c r="J331" i="2"/>
  <c r="J328" i="2"/>
  <c r="J294" i="2"/>
  <c r="J291" i="2"/>
  <c r="J286" i="2"/>
  <c r="J261" i="2"/>
  <c r="J236" i="2"/>
  <c r="J233" i="2"/>
  <c r="J230" i="2"/>
  <c r="J227" i="2"/>
  <c r="J224" i="2"/>
  <c r="J223" i="2"/>
  <c r="J205" i="2"/>
  <c r="J202" i="2"/>
  <c r="J175" i="2"/>
  <c r="J174" i="2"/>
  <c r="J159" i="2"/>
  <c r="J164" i="2"/>
  <c r="J165" i="2"/>
  <c r="H379" i="2"/>
  <c r="H370" i="2" s="1"/>
  <c r="J133" i="2"/>
  <c r="J37" i="2"/>
  <c r="J36" i="2"/>
  <c r="J35" i="2"/>
  <c r="BI1479" i="2"/>
  <c r="BH1479" i="2"/>
  <c r="BG1479" i="2"/>
  <c r="BE1479" i="2"/>
  <c r="T1479" i="2"/>
  <c r="R1479" i="2"/>
  <c r="P1479" i="2"/>
  <c r="BI1478" i="2"/>
  <c r="BH1478" i="2"/>
  <c r="BG1478" i="2"/>
  <c r="BE1478" i="2"/>
  <c r="T1478" i="2"/>
  <c r="R1478" i="2"/>
  <c r="P1478" i="2"/>
  <c r="BI1477" i="2"/>
  <c r="BH1477" i="2"/>
  <c r="BG1477" i="2"/>
  <c r="BE1477" i="2"/>
  <c r="T1477" i="2"/>
  <c r="R1477" i="2"/>
  <c r="P1477" i="2"/>
  <c r="BI1475" i="2"/>
  <c r="BH1475" i="2"/>
  <c r="BG1475" i="2"/>
  <c r="BE1475" i="2"/>
  <c r="T1475" i="2"/>
  <c r="R1475" i="2"/>
  <c r="P1475" i="2"/>
  <c r="BI1474" i="2"/>
  <c r="BH1474" i="2"/>
  <c r="BG1474" i="2"/>
  <c r="BE1474" i="2"/>
  <c r="T1474" i="2"/>
  <c r="R1474" i="2"/>
  <c r="P1474" i="2"/>
  <c r="BI1473" i="2"/>
  <c r="BH1473" i="2"/>
  <c r="BG1473" i="2"/>
  <c r="BE1473" i="2"/>
  <c r="T1473" i="2"/>
  <c r="R1473" i="2"/>
  <c r="P1473" i="2"/>
  <c r="BI1472" i="2"/>
  <c r="BH1472" i="2"/>
  <c r="BG1472" i="2"/>
  <c r="BE1472" i="2"/>
  <c r="T1472" i="2"/>
  <c r="R1472" i="2"/>
  <c r="P1472" i="2"/>
  <c r="BI1471" i="2"/>
  <c r="BH1471" i="2"/>
  <c r="BG1471" i="2"/>
  <c r="BE1471" i="2"/>
  <c r="T1471" i="2"/>
  <c r="R1471" i="2"/>
  <c r="P1471" i="2"/>
  <c r="BI1470" i="2"/>
  <c r="BH1470" i="2"/>
  <c r="BG1470" i="2"/>
  <c r="BE1470" i="2"/>
  <c r="T1470" i="2"/>
  <c r="R1470" i="2"/>
  <c r="P1470" i="2"/>
  <c r="BI1469" i="2"/>
  <c r="BH1469" i="2"/>
  <c r="BG1469" i="2"/>
  <c r="BE1469" i="2"/>
  <c r="T1469" i="2"/>
  <c r="R1469" i="2"/>
  <c r="P1469" i="2"/>
  <c r="BI1468" i="2"/>
  <c r="BH1468" i="2"/>
  <c r="BG1468" i="2"/>
  <c r="BE1468" i="2"/>
  <c r="T1468" i="2"/>
  <c r="R1468" i="2"/>
  <c r="P1468" i="2"/>
  <c r="BI1467" i="2"/>
  <c r="BH1467" i="2"/>
  <c r="BG1467" i="2"/>
  <c r="BE1467" i="2"/>
  <c r="T1467" i="2"/>
  <c r="R1467" i="2"/>
  <c r="P1467" i="2"/>
  <c r="BI1466" i="2"/>
  <c r="BH1466" i="2"/>
  <c r="BG1466" i="2"/>
  <c r="BE1466" i="2"/>
  <c r="T1466" i="2"/>
  <c r="R1466" i="2"/>
  <c r="P1466" i="2"/>
  <c r="BI1465" i="2"/>
  <c r="BH1465" i="2"/>
  <c r="BG1465" i="2"/>
  <c r="BE1465" i="2"/>
  <c r="T1465" i="2"/>
  <c r="R1465" i="2"/>
  <c r="P1465" i="2"/>
  <c r="BI1464" i="2"/>
  <c r="BH1464" i="2"/>
  <c r="BG1464" i="2"/>
  <c r="BE1464" i="2"/>
  <c r="T1464" i="2"/>
  <c r="R1464" i="2"/>
  <c r="P1464" i="2"/>
  <c r="BI1463" i="2"/>
  <c r="BH1463" i="2"/>
  <c r="BG1463" i="2"/>
  <c r="BE1463" i="2"/>
  <c r="T1463" i="2"/>
  <c r="R1463" i="2"/>
  <c r="P1463" i="2"/>
  <c r="BI1462" i="2"/>
  <c r="BH1462" i="2"/>
  <c r="BG1462" i="2"/>
  <c r="BE1462" i="2"/>
  <c r="T1462" i="2"/>
  <c r="R1462" i="2"/>
  <c r="P1462" i="2"/>
  <c r="BI1461" i="2"/>
  <c r="BH1461" i="2"/>
  <c r="BG1461" i="2"/>
  <c r="BE1461" i="2"/>
  <c r="T1461" i="2"/>
  <c r="R1461" i="2"/>
  <c r="P1461" i="2"/>
  <c r="BI1460" i="2"/>
  <c r="BH1460" i="2"/>
  <c r="BG1460" i="2"/>
  <c r="BE1460" i="2"/>
  <c r="T1460" i="2"/>
  <c r="R1460" i="2"/>
  <c r="P1460" i="2"/>
  <c r="BI1459" i="2"/>
  <c r="BH1459" i="2"/>
  <c r="BG1459" i="2"/>
  <c r="BE1459" i="2"/>
  <c r="T1459" i="2"/>
  <c r="R1459" i="2"/>
  <c r="P1459" i="2"/>
  <c r="BI1458" i="2"/>
  <c r="BH1458" i="2"/>
  <c r="BG1458" i="2"/>
  <c r="BE1458" i="2"/>
  <c r="T1458" i="2"/>
  <c r="R1458" i="2"/>
  <c r="P1458" i="2"/>
  <c r="BI1457" i="2"/>
  <c r="BH1457" i="2"/>
  <c r="BG1457" i="2"/>
  <c r="BE1457" i="2"/>
  <c r="T1457" i="2"/>
  <c r="R1457" i="2"/>
  <c r="P1457" i="2"/>
  <c r="BI1456" i="2"/>
  <c r="BH1456" i="2"/>
  <c r="BG1456" i="2"/>
  <c r="BE1456" i="2"/>
  <c r="T1456" i="2"/>
  <c r="R1456" i="2"/>
  <c r="P1456" i="2"/>
  <c r="BI1455" i="2"/>
  <c r="BH1455" i="2"/>
  <c r="BG1455" i="2"/>
  <c r="BE1455" i="2"/>
  <c r="T1455" i="2"/>
  <c r="R1455" i="2"/>
  <c r="P1455" i="2"/>
  <c r="BI1454" i="2"/>
  <c r="BH1454" i="2"/>
  <c r="BG1454" i="2"/>
  <c r="BE1454" i="2"/>
  <c r="T1454" i="2"/>
  <c r="R1454" i="2"/>
  <c r="P1454" i="2"/>
  <c r="BI1453" i="2"/>
  <c r="BH1453" i="2"/>
  <c r="BG1453" i="2"/>
  <c r="BE1453" i="2"/>
  <c r="T1453" i="2"/>
  <c r="R1453" i="2"/>
  <c r="P1453" i="2"/>
  <c r="BI1452" i="2"/>
  <c r="BH1452" i="2"/>
  <c r="BG1452" i="2"/>
  <c r="BE1452" i="2"/>
  <c r="T1452" i="2"/>
  <c r="R1452" i="2"/>
  <c r="P1452" i="2"/>
  <c r="BI1451" i="2"/>
  <c r="BH1451" i="2"/>
  <c r="BG1451" i="2"/>
  <c r="BE1451" i="2"/>
  <c r="T1451" i="2"/>
  <c r="R1451" i="2"/>
  <c r="P1451" i="2"/>
  <c r="BI1450" i="2"/>
  <c r="BH1450" i="2"/>
  <c r="BG1450" i="2"/>
  <c r="BE1450" i="2"/>
  <c r="T1450" i="2"/>
  <c r="R1450" i="2"/>
  <c r="P1450" i="2"/>
  <c r="BI1449" i="2"/>
  <c r="BH1449" i="2"/>
  <c r="BG1449" i="2"/>
  <c r="BE1449" i="2"/>
  <c r="T1449" i="2"/>
  <c r="R1449" i="2"/>
  <c r="P1449" i="2"/>
  <c r="BI1448" i="2"/>
  <c r="BH1448" i="2"/>
  <c r="BG1448" i="2"/>
  <c r="BE1448" i="2"/>
  <c r="T1448" i="2"/>
  <c r="R1448" i="2"/>
  <c r="P1448" i="2"/>
  <c r="BI1447" i="2"/>
  <c r="BH1447" i="2"/>
  <c r="BG1447" i="2"/>
  <c r="BE1447" i="2"/>
  <c r="T1447" i="2"/>
  <c r="R1447" i="2"/>
  <c r="P1447" i="2"/>
  <c r="BI1446" i="2"/>
  <c r="BH1446" i="2"/>
  <c r="BG1446" i="2"/>
  <c r="BE1446" i="2"/>
  <c r="T1446" i="2"/>
  <c r="R1446" i="2"/>
  <c r="P1446" i="2"/>
  <c r="BI1445" i="2"/>
  <c r="BH1445" i="2"/>
  <c r="BG1445" i="2"/>
  <c r="BE1445" i="2"/>
  <c r="T1445" i="2"/>
  <c r="R1445" i="2"/>
  <c r="P1445" i="2"/>
  <c r="BI1444" i="2"/>
  <c r="BH1444" i="2"/>
  <c r="BG1444" i="2"/>
  <c r="BE1444" i="2"/>
  <c r="T1444" i="2"/>
  <c r="R1444" i="2"/>
  <c r="P1444" i="2"/>
  <c r="BI1443" i="2"/>
  <c r="BH1443" i="2"/>
  <c r="BG1443" i="2"/>
  <c r="BE1443" i="2"/>
  <c r="T1443" i="2"/>
  <c r="R1443" i="2"/>
  <c r="P1443" i="2"/>
  <c r="BI1442" i="2"/>
  <c r="BH1442" i="2"/>
  <c r="BG1442" i="2"/>
  <c r="BE1442" i="2"/>
  <c r="T1442" i="2"/>
  <c r="R1442" i="2"/>
  <c r="P1442" i="2"/>
  <c r="BI1441" i="2"/>
  <c r="BH1441" i="2"/>
  <c r="BG1441" i="2"/>
  <c r="BE1441" i="2"/>
  <c r="T1441" i="2"/>
  <c r="R1441" i="2"/>
  <c r="P1441" i="2"/>
  <c r="BI1440" i="2"/>
  <c r="BH1440" i="2"/>
  <c r="BG1440" i="2"/>
  <c r="BE1440" i="2"/>
  <c r="T1440" i="2"/>
  <c r="R1440" i="2"/>
  <c r="P1440" i="2"/>
  <c r="BI1439" i="2"/>
  <c r="BH1439" i="2"/>
  <c r="BG1439" i="2"/>
  <c r="BE1439" i="2"/>
  <c r="T1439" i="2"/>
  <c r="R1439" i="2"/>
  <c r="P1439" i="2"/>
  <c r="BI1438" i="2"/>
  <c r="BH1438" i="2"/>
  <c r="BG1438" i="2"/>
  <c r="BE1438" i="2"/>
  <c r="T1438" i="2"/>
  <c r="R1438" i="2"/>
  <c r="P1438" i="2"/>
  <c r="BI1437" i="2"/>
  <c r="BH1437" i="2"/>
  <c r="BG1437" i="2"/>
  <c r="BE1437" i="2"/>
  <c r="T1437" i="2"/>
  <c r="R1437" i="2"/>
  <c r="P1437" i="2"/>
  <c r="BI1436" i="2"/>
  <c r="BH1436" i="2"/>
  <c r="BG1436" i="2"/>
  <c r="BE1436" i="2"/>
  <c r="T1436" i="2"/>
  <c r="R1436" i="2"/>
  <c r="P1436" i="2"/>
  <c r="BI1435" i="2"/>
  <c r="BH1435" i="2"/>
  <c r="BG1435" i="2"/>
  <c r="BE1435" i="2"/>
  <c r="T1435" i="2"/>
  <c r="R1435" i="2"/>
  <c r="P1435" i="2"/>
  <c r="BI1434" i="2"/>
  <c r="BH1434" i="2"/>
  <c r="BG1434" i="2"/>
  <c r="BE1434" i="2"/>
  <c r="T1434" i="2"/>
  <c r="R1434" i="2"/>
  <c r="P1434" i="2"/>
  <c r="BI1433" i="2"/>
  <c r="BH1433" i="2"/>
  <c r="BG1433" i="2"/>
  <c r="BE1433" i="2"/>
  <c r="T1433" i="2"/>
  <c r="R1433" i="2"/>
  <c r="P1433" i="2"/>
  <c r="BI1432" i="2"/>
  <c r="BH1432" i="2"/>
  <c r="BG1432" i="2"/>
  <c r="BE1432" i="2"/>
  <c r="T1432" i="2"/>
  <c r="R1432" i="2"/>
  <c r="P1432" i="2"/>
  <c r="BI1431" i="2"/>
  <c r="BH1431" i="2"/>
  <c r="BG1431" i="2"/>
  <c r="BE1431" i="2"/>
  <c r="T1431" i="2"/>
  <c r="R1431" i="2"/>
  <c r="P1431" i="2"/>
  <c r="BI1430" i="2"/>
  <c r="BH1430" i="2"/>
  <c r="BG1430" i="2"/>
  <c r="BE1430" i="2"/>
  <c r="T1430" i="2"/>
  <c r="R1430" i="2"/>
  <c r="P1430" i="2"/>
  <c r="BI1429" i="2"/>
  <c r="BH1429" i="2"/>
  <c r="BG1429" i="2"/>
  <c r="BE1429" i="2"/>
  <c r="T1429" i="2"/>
  <c r="R1429" i="2"/>
  <c r="P1429" i="2"/>
  <c r="BI1428" i="2"/>
  <c r="BH1428" i="2"/>
  <c r="BG1428" i="2"/>
  <c r="BE1428" i="2"/>
  <c r="T1428" i="2"/>
  <c r="R1428" i="2"/>
  <c r="P1428" i="2"/>
  <c r="BI1427" i="2"/>
  <c r="BH1427" i="2"/>
  <c r="BG1427" i="2"/>
  <c r="BE1427" i="2"/>
  <c r="T1427" i="2"/>
  <c r="R1427" i="2"/>
  <c r="P1427" i="2"/>
  <c r="BI1426" i="2"/>
  <c r="BH1426" i="2"/>
  <c r="BG1426" i="2"/>
  <c r="BE1426" i="2"/>
  <c r="T1426" i="2"/>
  <c r="R1426" i="2"/>
  <c r="P1426" i="2"/>
  <c r="BI1425" i="2"/>
  <c r="BH1425" i="2"/>
  <c r="BG1425" i="2"/>
  <c r="BE1425" i="2"/>
  <c r="T1425" i="2"/>
  <c r="R1425" i="2"/>
  <c r="P1425" i="2"/>
  <c r="BI1422" i="2"/>
  <c r="BH1422" i="2"/>
  <c r="BG1422" i="2"/>
  <c r="BE1422" i="2"/>
  <c r="T1422" i="2"/>
  <c r="R1422" i="2"/>
  <c r="P1422" i="2"/>
  <c r="BI1421" i="2"/>
  <c r="BH1421" i="2"/>
  <c r="BG1421" i="2"/>
  <c r="BE1421" i="2"/>
  <c r="T1421" i="2"/>
  <c r="R1421" i="2"/>
  <c r="P1421" i="2"/>
  <c r="BI1420" i="2"/>
  <c r="BH1420" i="2"/>
  <c r="BG1420" i="2"/>
  <c r="BE1420" i="2"/>
  <c r="T1420" i="2"/>
  <c r="R1420" i="2"/>
  <c r="P1420" i="2"/>
  <c r="BI1417" i="2"/>
  <c r="BH1417" i="2"/>
  <c r="BG1417" i="2"/>
  <c r="BE1417" i="2"/>
  <c r="T1417" i="2"/>
  <c r="R1417" i="2"/>
  <c r="P1417" i="2"/>
  <c r="BI1416" i="2"/>
  <c r="BH1416" i="2"/>
  <c r="BG1416" i="2"/>
  <c r="BE1416" i="2"/>
  <c r="T1416" i="2"/>
  <c r="R1416" i="2"/>
  <c r="P1416" i="2"/>
  <c r="BI1415" i="2"/>
  <c r="BH1415" i="2"/>
  <c r="BG1415" i="2"/>
  <c r="BE1415" i="2"/>
  <c r="T1415" i="2"/>
  <c r="R1415" i="2"/>
  <c r="P1415" i="2"/>
  <c r="BI1414" i="2"/>
  <c r="BH1414" i="2"/>
  <c r="BG1414" i="2"/>
  <c r="BE1414" i="2"/>
  <c r="T1414" i="2"/>
  <c r="R1414" i="2"/>
  <c r="P1414" i="2"/>
  <c r="BI1413" i="2"/>
  <c r="BH1413" i="2"/>
  <c r="BG1413" i="2"/>
  <c r="BE1413" i="2"/>
  <c r="T1413" i="2"/>
  <c r="R1413" i="2"/>
  <c r="P1413" i="2"/>
  <c r="BI1412" i="2"/>
  <c r="BH1412" i="2"/>
  <c r="BG1412" i="2"/>
  <c r="BE1412" i="2"/>
  <c r="T1412" i="2"/>
  <c r="R1412" i="2"/>
  <c r="P1412" i="2"/>
  <c r="BI1411" i="2"/>
  <c r="BH1411" i="2"/>
  <c r="BG1411" i="2"/>
  <c r="BE1411" i="2"/>
  <c r="T1411" i="2"/>
  <c r="R1411" i="2"/>
  <c r="P1411" i="2"/>
  <c r="BI1410" i="2"/>
  <c r="BH1410" i="2"/>
  <c r="BG1410" i="2"/>
  <c r="BE1410" i="2"/>
  <c r="T1410" i="2"/>
  <c r="R1410" i="2"/>
  <c r="P1410" i="2"/>
  <c r="BI1409" i="2"/>
  <c r="BH1409" i="2"/>
  <c r="BG1409" i="2"/>
  <c r="BE1409" i="2"/>
  <c r="T1409" i="2"/>
  <c r="R1409" i="2"/>
  <c r="P1409" i="2"/>
  <c r="BI1408" i="2"/>
  <c r="BH1408" i="2"/>
  <c r="BG1408" i="2"/>
  <c r="BE1408" i="2"/>
  <c r="T1408" i="2"/>
  <c r="R1408" i="2"/>
  <c r="P1408" i="2"/>
  <c r="BI1407" i="2"/>
  <c r="BH1407" i="2"/>
  <c r="BG1407" i="2"/>
  <c r="BE1407" i="2"/>
  <c r="T1407" i="2"/>
  <c r="R1407" i="2"/>
  <c r="P1407" i="2"/>
  <c r="BI1406" i="2"/>
  <c r="BH1406" i="2"/>
  <c r="BG1406" i="2"/>
  <c r="BE1406" i="2"/>
  <c r="T1406" i="2"/>
  <c r="R1406" i="2"/>
  <c r="P1406" i="2"/>
  <c r="BI1405" i="2"/>
  <c r="BH1405" i="2"/>
  <c r="BG1405" i="2"/>
  <c r="BE1405" i="2"/>
  <c r="T1405" i="2"/>
  <c r="R1405" i="2"/>
  <c r="P1405" i="2"/>
  <c r="BI1404" i="2"/>
  <c r="BH1404" i="2"/>
  <c r="BG1404" i="2"/>
  <c r="BE1404" i="2"/>
  <c r="T1404" i="2"/>
  <c r="R1404" i="2"/>
  <c r="P1404" i="2"/>
  <c r="BI1403" i="2"/>
  <c r="BH1403" i="2"/>
  <c r="BG1403" i="2"/>
  <c r="BE1403" i="2"/>
  <c r="T1403" i="2"/>
  <c r="R1403" i="2"/>
  <c r="P1403" i="2"/>
  <c r="BI1402" i="2"/>
  <c r="BH1402" i="2"/>
  <c r="BG1402" i="2"/>
  <c r="BE1402" i="2"/>
  <c r="T1402" i="2"/>
  <c r="R1402" i="2"/>
  <c r="P1402" i="2"/>
  <c r="BI1401" i="2"/>
  <c r="BH1401" i="2"/>
  <c r="BG1401" i="2"/>
  <c r="BE1401" i="2"/>
  <c r="T1401" i="2"/>
  <c r="R1401" i="2"/>
  <c r="P1401" i="2"/>
  <c r="BI1400" i="2"/>
  <c r="BH1400" i="2"/>
  <c r="BG1400" i="2"/>
  <c r="BE1400" i="2"/>
  <c r="T1400" i="2"/>
  <c r="R1400" i="2"/>
  <c r="P1400" i="2"/>
  <c r="BI1399" i="2"/>
  <c r="BH1399" i="2"/>
  <c r="BG1399" i="2"/>
  <c r="BE1399" i="2"/>
  <c r="T1399" i="2"/>
  <c r="R1399" i="2"/>
  <c r="P1399" i="2"/>
  <c r="BI1398" i="2"/>
  <c r="BH1398" i="2"/>
  <c r="BG1398" i="2"/>
  <c r="BE1398" i="2"/>
  <c r="T1398" i="2"/>
  <c r="R1398" i="2"/>
  <c r="P1398" i="2"/>
  <c r="BI1397" i="2"/>
  <c r="BH1397" i="2"/>
  <c r="BG1397" i="2"/>
  <c r="BE1397" i="2"/>
  <c r="T1397" i="2"/>
  <c r="R1397" i="2"/>
  <c r="P1397" i="2"/>
  <c r="BI1396" i="2"/>
  <c r="BH1396" i="2"/>
  <c r="BG1396" i="2"/>
  <c r="BE1396" i="2"/>
  <c r="T1396" i="2"/>
  <c r="R1396" i="2"/>
  <c r="P1396" i="2"/>
  <c r="BI1395" i="2"/>
  <c r="BH1395" i="2"/>
  <c r="BG1395" i="2"/>
  <c r="BE1395" i="2"/>
  <c r="T1395" i="2"/>
  <c r="R1395" i="2"/>
  <c r="P1395" i="2"/>
  <c r="BI1394" i="2"/>
  <c r="BH1394" i="2"/>
  <c r="BG1394" i="2"/>
  <c r="BE1394" i="2"/>
  <c r="T1394" i="2"/>
  <c r="R1394" i="2"/>
  <c r="P1394" i="2"/>
  <c r="BI1393" i="2"/>
  <c r="BH1393" i="2"/>
  <c r="BG1393" i="2"/>
  <c r="BE1393" i="2"/>
  <c r="T1393" i="2"/>
  <c r="R1393" i="2"/>
  <c r="P1393" i="2"/>
  <c r="BI1392" i="2"/>
  <c r="BH1392" i="2"/>
  <c r="BG1392" i="2"/>
  <c r="BE1392" i="2"/>
  <c r="T1392" i="2"/>
  <c r="R1392" i="2"/>
  <c r="P1392" i="2"/>
  <c r="BI1391" i="2"/>
  <c r="BH1391" i="2"/>
  <c r="BG1391" i="2"/>
  <c r="BE1391" i="2"/>
  <c r="T1391" i="2"/>
  <c r="R1391" i="2"/>
  <c r="P1391" i="2"/>
  <c r="BI1390" i="2"/>
  <c r="BH1390" i="2"/>
  <c r="BG1390" i="2"/>
  <c r="BE1390" i="2"/>
  <c r="T1390" i="2"/>
  <c r="R1390" i="2"/>
  <c r="P1390" i="2"/>
  <c r="BI1389" i="2"/>
  <c r="BH1389" i="2"/>
  <c r="BG1389" i="2"/>
  <c r="BE1389" i="2"/>
  <c r="T1389" i="2"/>
  <c r="R1389" i="2"/>
  <c r="P1389" i="2"/>
  <c r="BI1388" i="2"/>
  <c r="BH1388" i="2"/>
  <c r="BG1388" i="2"/>
  <c r="BE1388" i="2"/>
  <c r="T1388" i="2"/>
  <c r="R1388" i="2"/>
  <c r="P1388" i="2"/>
  <c r="BI1387" i="2"/>
  <c r="BH1387" i="2"/>
  <c r="BG1387" i="2"/>
  <c r="BE1387" i="2"/>
  <c r="T1387" i="2"/>
  <c r="R1387" i="2"/>
  <c r="P1387" i="2"/>
  <c r="BI1386" i="2"/>
  <c r="BH1386" i="2"/>
  <c r="BG1386" i="2"/>
  <c r="BE1386" i="2"/>
  <c r="T1386" i="2"/>
  <c r="R1386" i="2"/>
  <c r="P1386" i="2"/>
  <c r="BI1385" i="2"/>
  <c r="BH1385" i="2"/>
  <c r="BG1385" i="2"/>
  <c r="BE1385" i="2"/>
  <c r="T1385" i="2"/>
  <c r="R1385" i="2"/>
  <c r="P1385" i="2"/>
  <c r="BI1384" i="2"/>
  <c r="BH1384" i="2"/>
  <c r="BG1384" i="2"/>
  <c r="BE1384" i="2"/>
  <c r="T1384" i="2"/>
  <c r="R1384" i="2"/>
  <c r="P1384" i="2"/>
  <c r="BI1383" i="2"/>
  <c r="BH1383" i="2"/>
  <c r="BG1383" i="2"/>
  <c r="BE1383" i="2"/>
  <c r="T1383" i="2"/>
  <c r="R1383" i="2"/>
  <c r="P1383" i="2"/>
  <c r="BI1382" i="2"/>
  <c r="BH1382" i="2"/>
  <c r="BG1382" i="2"/>
  <c r="BE1382" i="2"/>
  <c r="T1382" i="2"/>
  <c r="R1382" i="2"/>
  <c r="P1382" i="2"/>
  <c r="BI1381" i="2"/>
  <c r="BH1381" i="2"/>
  <c r="BG1381" i="2"/>
  <c r="BE1381" i="2"/>
  <c r="T1381" i="2"/>
  <c r="R1381" i="2"/>
  <c r="P1381" i="2"/>
  <c r="BI1380" i="2"/>
  <c r="BH1380" i="2"/>
  <c r="BG1380" i="2"/>
  <c r="BE1380" i="2"/>
  <c r="T1380" i="2"/>
  <c r="R1380" i="2"/>
  <c r="P1380" i="2"/>
  <c r="BI1379" i="2"/>
  <c r="BH1379" i="2"/>
  <c r="BG1379" i="2"/>
  <c r="BE1379" i="2"/>
  <c r="T1379" i="2"/>
  <c r="R1379" i="2"/>
  <c r="P1379" i="2"/>
  <c r="BI1378" i="2"/>
  <c r="BH1378" i="2"/>
  <c r="BG1378" i="2"/>
  <c r="BE1378" i="2"/>
  <c r="T1378" i="2"/>
  <c r="R1378" i="2"/>
  <c r="P1378" i="2"/>
  <c r="BI1377" i="2"/>
  <c r="BH1377" i="2"/>
  <c r="BG1377" i="2"/>
  <c r="BE1377" i="2"/>
  <c r="T1377" i="2"/>
  <c r="R1377" i="2"/>
  <c r="P1377" i="2"/>
  <c r="BI1376" i="2"/>
  <c r="BH1376" i="2"/>
  <c r="BG1376" i="2"/>
  <c r="BE1376" i="2"/>
  <c r="T1376" i="2"/>
  <c r="R1376" i="2"/>
  <c r="P1376" i="2"/>
  <c r="BI1375" i="2"/>
  <c r="BH1375" i="2"/>
  <c r="BG1375" i="2"/>
  <c r="BE1375" i="2"/>
  <c r="T1375" i="2"/>
  <c r="R1375" i="2"/>
  <c r="P1375" i="2"/>
  <c r="BI1374" i="2"/>
  <c r="BH1374" i="2"/>
  <c r="BG1374" i="2"/>
  <c r="BE1374" i="2"/>
  <c r="T1374" i="2"/>
  <c r="R1374" i="2"/>
  <c r="P1374" i="2"/>
  <c r="BI1373" i="2"/>
  <c r="BH1373" i="2"/>
  <c r="BG1373" i="2"/>
  <c r="BE1373" i="2"/>
  <c r="T1373" i="2"/>
  <c r="R1373" i="2"/>
  <c r="P1373" i="2"/>
  <c r="BI1372" i="2"/>
  <c r="BH1372" i="2"/>
  <c r="BG1372" i="2"/>
  <c r="BE1372" i="2"/>
  <c r="T1372" i="2"/>
  <c r="R1372" i="2"/>
  <c r="P1372" i="2"/>
  <c r="BI1371" i="2"/>
  <c r="BH1371" i="2"/>
  <c r="BG1371" i="2"/>
  <c r="BE1371" i="2"/>
  <c r="T1371" i="2"/>
  <c r="R1371" i="2"/>
  <c r="P1371" i="2"/>
  <c r="BI1370" i="2"/>
  <c r="BH1370" i="2"/>
  <c r="BG1370" i="2"/>
  <c r="BE1370" i="2"/>
  <c r="T1370" i="2"/>
  <c r="R1370" i="2"/>
  <c r="P1370" i="2"/>
  <c r="BI1369" i="2"/>
  <c r="BH1369" i="2"/>
  <c r="BG1369" i="2"/>
  <c r="BE1369" i="2"/>
  <c r="T1369" i="2"/>
  <c r="R1369" i="2"/>
  <c r="P1369" i="2"/>
  <c r="BI1368" i="2"/>
  <c r="BH1368" i="2"/>
  <c r="BG1368" i="2"/>
  <c r="BE1368" i="2"/>
  <c r="T1368" i="2"/>
  <c r="R1368" i="2"/>
  <c r="P1368" i="2"/>
  <c r="BI1367" i="2"/>
  <c r="BH1367" i="2"/>
  <c r="BG1367" i="2"/>
  <c r="BE1367" i="2"/>
  <c r="T1367" i="2"/>
  <c r="R1367" i="2"/>
  <c r="P1367" i="2"/>
  <c r="BI1366" i="2"/>
  <c r="BH1366" i="2"/>
  <c r="BG1366" i="2"/>
  <c r="BE1366" i="2"/>
  <c r="T1366" i="2"/>
  <c r="R1366" i="2"/>
  <c r="P1366" i="2"/>
  <c r="BI1365" i="2"/>
  <c r="BH1365" i="2"/>
  <c r="BG1365" i="2"/>
  <c r="BE1365" i="2"/>
  <c r="T1365" i="2"/>
  <c r="R1365" i="2"/>
  <c r="P1365" i="2"/>
  <c r="BI1361" i="2"/>
  <c r="BH1361" i="2"/>
  <c r="BG1361" i="2"/>
  <c r="BE1361" i="2"/>
  <c r="T1361" i="2"/>
  <c r="R1361" i="2"/>
  <c r="P1361" i="2"/>
  <c r="BI1360" i="2"/>
  <c r="BH1360" i="2"/>
  <c r="BG1360" i="2"/>
  <c r="BE1360" i="2"/>
  <c r="T1360" i="2"/>
  <c r="R1360" i="2"/>
  <c r="P1360" i="2"/>
  <c r="BI1359" i="2"/>
  <c r="BH1359" i="2"/>
  <c r="BG1359" i="2"/>
  <c r="BE1359" i="2"/>
  <c r="T1359" i="2"/>
  <c r="R1359" i="2"/>
  <c r="P1359" i="2"/>
  <c r="BI1331" i="2"/>
  <c r="BH1331" i="2"/>
  <c r="BG1331" i="2"/>
  <c r="BE1331" i="2"/>
  <c r="T1331" i="2"/>
  <c r="R1331" i="2"/>
  <c r="P1331" i="2"/>
  <c r="BI1330" i="2"/>
  <c r="BH1330" i="2"/>
  <c r="BG1330" i="2"/>
  <c r="BE1330" i="2"/>
  <c r="T1330" i="2"/>
  <c r="R1330" i="2"/>
  <c r="P1330" i="2"/>
  <c r="BI1329" i="2"/>
  <c r="BH1329" i="2"/>
  <c r="BG1329" i="2"/>
  <c r="BE1329" i="2"/>
  <c r="T1329" i="2"/>
  <c r="R1329" i="2"/>
  <c r="P1329" i="2"/>
  <c r="BI1326" i="2"/>
  <c r="BH1326" i="2"/>
  <c r="BG1326" i="2"/>
  <c r="BE1326" i="2"/>
  <c r="T1326" i="2"/>
  <c r="R1326" i="2"/>
  <c r="P1326" i="2"/>
  <c r="BI1323" i="2"/>
  <c r="BH1323" i="2"/>
  <c r="BG1323" i="2"/>
  <c r="BE1323" i="2"/>
  <c r="T1323" i="2"/>
  <c r="R1323" i="2"/>
  <c r="P1323" i="2"/>
  <c r="BI1322" i="2"/>
  <c r="BH1322" i="2"/>
  <c r="BG1322" i="2"/>
  <c r="BE1322" i="2"/>
  <c r="T1322" i="2"/>
  <c r="R1322" i="2"/>
  <c r="P1322" i="2"/>
  <c r="BI1320" i="2"/>
  <c r="BH1320" i="2"/>
  <c r="BG1320" i="2"/>
  <c r="BE1320" i="2"/>
  <c r="T1320" i="2"/>
  <c r="R1320" i="2"/>
  <c r="P1320" i="2"/>
  <c r="BI1319" i="2"/>
  <c r="BH1319" i="2"/>
  <c r="BG1319" i="2"/>
  <c r="BE1319" i="2"/>
  <c r="T1319" i="2"/>
  <c r="R1319" i="2"/>
  <c r="P1319" i="2"/>
  <c r="BI1316" i="2"/>
  <c r="BH1316" i="2"/>
  <c r="BG1316" i="2"/>
  <c r="BE1316" i="2"/>
  <c r="T1316" i="2"/>
  <c r="R1316" i="2"/>
  <c r="P1316" i="2"/>
  <c r="BI1314" i="2"/>
  <c r="BH1314" i="2"/>
  <c r="BG1314" i="2"/>
  <c r="BE1314" i="2"/>
  <c r="T1314" i="2"/>
  <c r="R1314" i="2"/>
  <c r="P1314" i="2"/>
  <c r="BI1310" i="2"/>
  <c r="BH1310" i="2"/>
  <c r="BG1310" i="2"/>
  <c r="BE1310" i="2"/>
  <c r="T1310" i="2"/>
  <c r="R1310" i="2"/>
  <c r="P1310" i="2"/>
  <c r="BI1309" i="2"/>
  <c r="BH1309" i="2"/>
  <c r="BG1309" i="2"/>
  <c r="BE1309" i="2"/>
  <c r="T1309" i="2"/>
  <c r="R1309" i="2"/>
  <c r="P1309" i="2"/>
  <c r="BI1308" i="2"/>
  <c r="BH1308" i="2"/>
  <c r="BG1308" i="2"/>
  <c r="BE1308" i="2"/>
  <c r="T1308" i="2"/>
  <c r="R1308" i="2"/>
  <c r="P1308" i="2"/>
  <c r="BI1303" i="2"/>
  <c r="BH1303" i="2"/>
  <c r="BG1303" i="2"/>
  <c r="BE1303" i="2"/>
  <c r="T1303" i="2"/>
  <c r="R1303" i="2"/>
  <c r="P1303" i="2"/>
  <c r="BI1300" i="2"/>
  <c r="BH1300" i="2"/>
  <c r="BG1300" i="2"/>
  <c r="BE1300" i="2"/>
  <c r="T1300" i="2"/>
  <c r="R1300" i="2"/>
  <c r="P1300" i="2"/>
  <c r="BI1298" i="2"/>
  <c r="BH1298" i="2"/>
  <c r="BG1298" i="2"/>
  <c r="BE1298" i="2"/>
  <c r="T1298" i="2"/>
  <c r="R1298" i="2"/>
  <c r="P1298" i="2"/>
  <c r="BI1297" i="2"/>
  <c r="BH1297" i="2"/>
  <c r="BG1297" i="2"/>
  <c r="BE1297" i="2"/>
  <c r="T1297" i="2"/>
  <c r="R1297" i="2"/>
  <c r="P1297" i="2"/>
  <c r="BI1294" i="2"/>
  <c r="BH1294" i="2"/>
  <c r="BG1294" i="2"/>
  <c r="BE1294" i="2"/>
  <c r="T1294" i="2"/>
  <c r="R1294" i="2"/>
  <c r="P1294" i="2"/>
  <c r="BI1293" i="2"/>
  <c r="BH1293" i="2"/>
  <c r="BG1293" i="2"/>
  <c r="BE1293" i="2"/>
  <c r="T1293" i="2"/>
  <c r="R1293" i="2"/>
  <c r="P1293" i="2"/>
  <c r="BI1290" i="2"/>
  <c r="BH1290" i="2"/>
  <c r="BG1290" i="2"/>
  <c r="BE1290" i="2"/>
  <c r="T1290" i="2"/>
  <c r="R1290" i="2"/>
  <c r="P1290" i="2"/>
  <c r="BI1277" i="2"/>
  <c r="BH1277" i="2"/>
  <c r="BG1277" i="2"/>
  <c r="BE1277" i="2"/>
  <c r="T1277" i="2"/>
  <c r="R1277" i="2"/>
  <c r="P1277" i="2"/>
  <c r="BI1275" i="2"/>
  <c r="BH1275" i="2"/>
  <c r="BG1275" i="2"/>
  <c r="BE1275" i="2"/>
  <c r="T1275" i="2"/>
  <c r="R1275" i="2"/>
  <c r="P1275" i="2"/>
  <c r="BI1274" i="2"/>
  <c r="BH1274" i="2"/>
  <c r="BG1274" i="2"/>
  <c r="BE1274" i="2"/>
  <c r="T1274" i="2"/>
  <c r="R1274" i="2"/>
  <c r="P1274" i="2"/>
  <c r="BI1268" i="2"/>
  <c r="BH1268" i="2"/>
  <c r="BG1268" i="2"/>
  <c r="BE1268" i="2"/>
  <c r="T1268" i="2"/>
  <c r="R1268" i="2"/>
  <c r="P1268" i="2"/>
  <c r="BI1267" i="2"/>
  <c r="BH1267" i="2"/>
  <c r="BG1267" i="2"/>
  <c r="BE1267" i="2"/>
  <c r="T1267" i="2"/>
  <c r="R1267" i="2"/>
  <c r="P1267" i="2"/>
  <c r="BI1264" i="2"/>
  <c r="BH1264" i="2"/>
  <c r="BG1264" i="2"/>
  <c r="BE1264" i="2"/>
  <c r="T1264" i="2"/>
  <c r="R1264" i="2"/>
  <c r="P1264" i="2"/>
  <c r="BI1261" i="2"/>
  <c r="BH1261" i="2"/>
  <c r="BG1261" i="2"/>
  <c r="BE1261" i="2"/>
  <c r="T1261" i="2"/>
  <c r="R1261" i="2"/>
  <c r="P1261" i="2"/>
  <c r="BI1257" i="2"/>
  <c r="BH1257" i="2"/>
  <c r="BG1257" i="2"/>
  <c r="BE1257" i="2"/>
  <c r="T1257" i="2"/>
  <c r="R1257" i="2"/>
  <c r="P1257" i="2"/>
  <c r="BI1254" i="2"/>
  <c r="BH1254" i="2"/>
  <c r="BG1254" i="2"/>
  <c r="BE1254" i="2"/>
  <c r="T1254" i="2"/>
  <c r="R1254" i="2"/>
  <c r="P1254" i="2"/>
  <c r="BI1251" i="2"/>
  <c r="BH1251" i="2"/>
  <c r="BG1251" i="2"/>
  <c r="BE1251" i="2"/>
  <c r="T1251" i="2"/>
  <c r="R1251" i="2"/>
  <c r="P1251" i="2"/>
  <c r="BI1248" i="2"/>
  <c r="BH1248" i="2"/>
  <c r="BG1248" i="2"/>
  <c r="BE1248" i="2"/>
  <c r="T1248" i="2"/>
  <c r="R1248" i="2"/>
  <c r="P1248" i="2"/>
  <c r="BI1247" i="2"/>
  <c r="BH1247" i="2"/>
  <c r="BG1247" i="2"/>
  <c r="BE1247" i="2"/>
  <c r="T1247" i="2"/>
  <c r="R1247" i="2"/>
  <c r="P1247" i="2"/>
  <c r="BI1244" i="2"/>
  <c r="BH1244" i="2"/>
  <c r="BG1244" i="2"/>
  <c r="BE1244" i="2"/>
  <c r="T1244" i="2"/>
  <c r="R1244" i="2"/>
  <c r="P1244" i="2"/>
  <c r="BI1242" i="2"/>
  <c r="BH1242" i="2"/>
  <c r="BG1242" i="2"/>
  <c r="BE1242" i="2"/>
  <c r="T1242" i="2"/>
  <c r="R1242" i="2"/>
  <c r="P1242" i="2"/>
  <c r="BI1241" i="2"/>
  <c r="BH1241" i="2"/>
  <c r="BG1241" i="2"/>
  <c r="BE1241" i="2"/>
  <c r="T1241" i="2"/>
  <c r="R1241" i="2"/>
  <c r="P1241" i="2"/>
  <c r="BI1240" i="2"/>
  <c r="BH1240" i="2"/>
  <c r="BG1240" i="2"/>
  <c r="BE1240" i="2"/>
  <c r="T1240" i="2"/>
  <c r="R1240" i="2"/>
  <c r="P1240" i="2"/>
  <c r="BI1237" i="2"/>
  <c r="BH1237" i="2"/>
  <c r="BG1237" i="2"/>
  <c r="BE1237" i="2"/>
  <c r="T1237" i="2"/>
  <c r="R1237" i="2"/>
  <c r="P1237" i="2"/>
  <c r="BI1232" i="2"/>
  <c r="BH1232" i="2"/>
  <c r="BG1232" i="2"/>
  <c r="BE1232" i="2"/>
  <c r="T1232" i="2"/>
  <c r="R1232" i="2"/>
  <c r="P1232" i="2"/>
  <c r="BI1230" i="2"/>
  <c r="BH1230" i="2"/>
  <c r="BG1230" i="2"/>
  <c r="BE1230" i="2"/>
  <c r="T1230" i="2"/>
  <c r="R1230" i="2"/>
  <c r="P1230" i="2"/>
  <c r="BI1229" i="2"/>
  <c r="BH1229" i="2"/>
  <c r="BG1229" i="2"/>
  <c r="BE1229" i="2"/>
  <c r="T1229" i="2"/>
  <c r="R1229" i="2"/>
  <c r="P1229" i="2"/>
  <c r="BI1224" i="2"/>
  <c r="BH1224" i="2"/>
  <c r="BG1224" i="2"/>
  <c r="BE1224" i="2"/>
  <c r="T1224" i="2"/>
  <c r="R1224" i="2"/>
  <c r="P1224" i="2"/>
  <c r="BI1223" i="2"/>
  <c r="BH1223" i="2"/>
  <c r="BG1223" i="2"/>
  <c r="BE1223" i="2"/>
  <c r="T1223" i="2"/>
  <c r="R1223" i="2"/>
  <c r="P1223" i="2"/>
  <c r="BI1222" i="2"/>
  <c r="BH1222" i="2"/>
  <c r="BG1222" i="2"/>
  <c r="BE1222" i="2"/>
  <c r="T1222" i="2"/>
  <c r="R1222" i="2"/>
  <c r="P1222" i="2"/>
  <c r="BI1221" i="2"/>
  <c r="BH1221" i="2"/>
  <c r="BG1221" i="2"/>
  <c r="BE1221" i="2"/>
  <c r="T1221" i="2"/>
  <c r="R1221" i="2"/>
  <c r="P1221" i="2"/>
  <c r="BI1220" i="2"/>
  <c r="BH1220" i="2"/>
  <c r="BG1220" i="2"/>
  <c r="BE1220" i="2"/>
  <c r="T1220" i="2"/>
  <c r="R1220" i="2"/>
  <c r="P1220" i="2"/>
  <c r="BI1219" i="2"/>
  <c r="BH1219" i="2"/>
  <c r="BG1219" i="2"/>
  <c r="BE1219" i="2"/>
  <c r="T1219" i="2"/>
  <c r="R1219" i="2"/>
  <c r="P1219" i="2"/>
  <c r="BI1218" i="2"/>
  <c r="BH1218" i="2"/>
  <c r="BG1218" i="2"/>
  <c r="BE1218" i="2"/>
  <c r="T1218" i="2"/>
  <c r="R1218" i="2"/>
  <c r="P1218" i="2"/>
  <c r="BI1217" i="2"/>
  <c r="BH1217" i="2"/>
  <c r="BG1217" i="2"/>
  <c r="BE1217" i="2"/>
  <c r="T1217" i="2"/>
  <c r="R1217" i="2"/>
  <c r="P1217" i="2"/>
  <c r="BI1216" i="2"/>
  <c r="BH1216" i="2"/>
  <c r="BG1216" i="2"/>
  <c r="BE1216" i="2"/>
  <c r="T1216" i="2"/>
  <c r="R1216" i="2"/>
  <c r="P1216" i="2"/>
  <c r="BI1215" i="2"/>
  <c r="BH1215" i="2"/>
  <c r="BG1215" i="2"/>
  <c r="BE1215" i="2"/>
  <c r="T1215" i="2"/>
  <c r="R1215" i="2"/>
  <c r="P1215" i="2"/>
  <c r="BI1214" i="2"/>
  <c r="BH1214" i="2"/>
  <c r="BG1214" i="2"/>
  <c r="BE1214" i="2"/>
  <c r="T1214" i="2"/>
  <c r="R1214" i="2"/>
  <c r="P1214" i="2"/>
  <c r="BI1213" i="2"/>
  <c r="BH1213" i="2"/>
  <c r="BG1213" i="2"/>
  <c r="BE1213" i="2"/>
  <c r="T1213" i="2"/>
  <c r="R1213" i="2"/>
  <c r="P1213" i="2"/>
  <c r="BI1212" i="2"/>
  <c r="BH1212" i="2"/>
  <c r="BG1212" i="2"/>
  <c r="BE1212" i="2"/>
  <c r="T1212" i="2"/>
  <c r="R1212" i="2"/>
  <c r="P1212" i="2"/>
  <c r="BI1211" i="2"/>
  <c r="BH1211" i="2"/>
  <c r="BG1211" i="2"/>
  <c r="BE1211" i="2"/>
  <c r="T1211" i="2"/>
  <c r="R1211" i="2"/>
  <c r="P1211" i="2"/>
  <c r="BI1210" i="2"/>
  <c r="BH1210" i="2"/>
  <c r="BG1210" i="2"/>
  <c r="BE1210" i="2"/>
  <c r="T1210" i="2"/>
  <c r="R1210" i="2"/>
  <c r="P1210" i="2"/>
  <c r="BI1209" i="2"/>
  <c r="BH1209" i="2"/>
  <c r="BG1209" i="2"/>
  <c r="BE1209" i="2"/>
  <c r="T1209" i="2"/>
  <c r="R1209" i="2"/>
  <c r="P1209" i="2"/>
  <c r="BI1208" i="2"/>
  <c r="BH1208" i="2"/>
  <c r="BG1208" i="2"/>
  <c r="BE1208" i="2"/>
  <c r="T1208" i="2"/>
  <c r="R1208" i="2"/>
  <c r="P1208" i="2"/>
  <c r="BI1207" i="2"/>
  <c r="BH1207" i="2"/>
  <c r="BG1207" i="2"/>
  <c r="BE1207" i="2"/>
  <c r="T1207" i="2"/>
  <c r="R1207" i="2"/>
  <c r="P1207" i="2"/>
  <c r="BI1206" i="2"/>
  <c r="BH1206" i="2"/>
  <c r="BG1206" i="2"/>
  <c r="BE1206" i="2"/>
  <c r="T1206" i="2"/>
  <c r="R1206" i="2"/>
  <c r="P1206" i="2"/>
  <c r="BI1204" i="2"/>
  <c r="BH1204" i="2"/>
  <c r="BG1204" i="2"/>
  <c r="BE1204" i="2"/>
  <c r="T1204" i="2"/>
  <c r="R1204" i="2"/>
  <c r="P1204" i="2"/>
  <c r="BI1203" i="2"/>
  <c r="BH1203" i="2"/>
  <c r="BG1203" i="2"/>
  <c r="BE1203" i="2"/>
  <c r="T1203" i="2"/>
  <c r="R1203" i="2"/>
  <c r="P1203" i="2"/>
  <c r="BI1202" i="2"/>
  <c r="BH1202" i="2"/>
  <c r="BG1202" i="2"/>
  <c r="BE1202" i="2"/>
  <c r="T1202" i="2"/>
  <c r="R1202" i="2"/>
  <c r="P1202" i="2"/>
  <c r="BI1200" i="2"/>
  <c r="BH1200" i="2"/>
  <c r="BG1200" i="2"/>
  <c r="BE1200" i="2"/>
  <c r="T1200" i="2"/>
  <c r="R1200" i="2"/>
  <c r="P1200" i="2"/>
  <c r="BI1199" i="2"/>
  <c r="BH1199" i="2"/>
  <c r="BG1199" i="2"/>
  <c r="BE1199" i="2"/>
  <c r="T1199" i="2"/>
  <c r="R1199" i="2"/>
  <c r="P1199" i="2"/>
  <c r="BI1197" i="2"/>
  <c r="BH1197" i="2"/>
  <c r="BG1197" i="2"/>
  <c r="BE1197" i="2"/>
  <c r="T1197" i="2"/>
  <c r="R1197" i="2"/>
  <c r="P1197" i="2"/>
  <c r="BI1196" i="2"/>
  <c r="BH1196" i="2"/>
  <c r="BG1196" i="2"/>
  <c r="BE1196" i="2"/>
  <c r="T1196" i="2"/>
  <c r="R1196" i="2"/>
  <c r="P1196" i="2"/>
  <c r="BI1194" i="2"/>
  <c r="BH1194" i="2"/>
  <c r="BG1194" i="2"/>
  <c r="BE1194" i="2"/>
  <c r="T1194" i="2"/>
  <c r="R1194" i="2"/>
  <c r="P1194" i="2"/>
  <c r="BI1193" i="2"/>
  <c r="BH1193" i="2"/>
  <c r="BG1193" i="2"/>
  <c r="BE1193" i="2"/>
  <c r="T1193" i="2"/>
  <c r="R1193" i="2"/>
  <c r="P1193" i="2"/>
  <c r="BI1191" i="2"/>
  <c r="BH1191" i="2"/>
  <c r="BG1191" i="2"/>
  <c r="BE1191" i="2"/>
  <c r="T1191" i="2"/>
  <c r="R1191" i="2"/>
  <c r="P1191" i="2"/>
  <c r="BI1190" i="2"/>
  <c r="BH1190" i="2"/>
  <c r="BG1190" i="2"/>
  <c r="BE1190" i="2"/>
  <c r="T1190" i="2"/>
  <c r="R1190" i="2"/>
  <c r="P1190" i="2"/>
  <c r="BI1189" i="2"/>
  <c r="BH1189" i="2"/>
  <c r="BG1189" i="2"/>
  <c r="BE1189" i="2"/>
  <c r="T1189" i="2"/>
  <c r="R1189" i="2"/>
  <c r="P1189" i="2"/>
  <c r="BI1188" i="2"/>
  <c r="BH1188" i="2"/>
  <c r="BG1188" i="2"/>
  <c r="BE1188" i="2"/>
  <c r="T1188" i="2"/>
  <c r="R1188" i="2"/>
  <c r="P1188" i="2"/>
  <c r="BI1187" i="2"/>
  <c r="BH1187" i="2"/>
  <c r="BG1187" i="2"/>
  <c r="BE1187" i="2"/>
  <c r="T1187" i="2"/>
  <c r="R1187" i="2"/>
  <c r="P1187" i="2"/>
  <c r="BI1186" i="2"/>
  <c r="BH1186" i="2"/>
  <c r="BG1186" i="2"/>
  <c r="BE1186" i="2"/>
  <c r="T1186" i="2"/>
  <c r="R1186" i="2"/>
  <c r="P1186" i="2"/>
  <c r="BI1185" i="2"/>
  <c r="BH1185" i="2"/>
  <c r="BG1185" i="2"/>
  <c r="BE1185" i="2"/>
  <c r="T1185" i="2"/>
  <c r="R1185" i="2"/>
  <c r="P1185" i="2"/>
  <c r="BI1184" i="2"/>
  <c r="BH1184" i="2"/>
  <c r="BG1184" i="2"/>
  <c r="BE1184" i="2"/>
  <c r="T1184" i="2"/>
  <c r="R1184" i="2"/>
  <c r="P1184" i="2"/>
  <c r="BI1183" i="2"/>
  <c r="BH1183" i="2"/>
  <c r="BG1183" i="2"/>
  <c r="BE1183" i="2"/>
  <c r="T1183" i="2"/>
  <c r="R1183" i="2"/>
  <c r="P1183" i="2"/>
  <c r="BI1182" i="2"/>
  <c r="BH1182" i="2"/>
  <c r="BG1182" i="2"/>
  <c r="BE1182" i="2"/>
  <c r="T1182" i="2"/>
  <c r="R1182" i="2"/>
  <c r="P1182" i="2"/>
  <c r="BI1181" i="2"/>
  <c r="BH1181" i="2"/>
  <c r="BG1181" i="2"/>
  <c r="BE1181" i="2"/>
  <c r="T1181" i="2"/>
  <c r="R1181" i="2"/>
  <c r="P1181" i="2"/>
  <c r="BI1180" i="2"/>
  <c r="BH1180" i="2"/>
  <c r="BG1180" i="2"/>
  <c r="BE1180" i="2"/>
  <c r="T1180" i="2"/>
  <c r="R1180" i="2"/>
  <c r="P1180" i="2"/>
  <c r="BI1179" i="2"/>
  <c r="BH1179" i="2"/>
  <c r="BG1179" i="2"/>
  <c r="BE1179" i="2"/>
  <c r="T1179" i="2"/>
  <c r="R1179" i="2"/>
  <c r="P1179" i="2"/>
  <c r="BI1178" i="2"/>
  <c r="BH1178" i="2"/>
  <c r="BG1178" i="2"/>
  <c r="BE1178" i="2"/>
  <c r="T1178" i="2"/>
  <c r="R1178" i="2"/>
  <c r="P1178" i="2"/>
  <c r="BI1177" i="2"/>
  <c r="BH1177" i="2"/>
  <c r="BG1177" i="2"/>
  <c r="BE1177" i="2"/>
  <c r="T1177" i="2"/>
  <c r="R1177" i="2"/>
  <c r="P1177" i="2"/>
  <c r="BI1176" i="2"/>
  <c r="BH1176" i="2"/>
  <c r="BG1176" i="2"/>
  <c r="BE1176" i="2"/>
  <c r="T1176" i="2"/>
  <c r="R1176" i="2"/>
  <c r="P1176" i="2"/>
  <c r="BI1175" i="2"/>
  <c r="BH1175" i="2"/>
  <c r="BG1175" i="2"/>
  <c r="BE1175" i="2"/>
  <c r="T1175" i="2"/>
  <c r="R1175" i="2"/>
  <c r="P1175" i="2"/>
  <c r="BI1172" i="2"/>
  <c r="BH1172" i="2"/>
  <c r="BG1172" i="2"/>
  <c r="BE1172" i="2"/>
  <c r="T1172" i="2"/>
  <c r="R1172" i="2"/>
  <c r="P1172" i="2"/>
  <c r="BI1170" i="2"/>
  <c r="BH1170" i="2"/>
  <c r="BG1170" i="2"/>
  <c r="BE1170" i="2"/>
  <c r="T1170" i="2"/>
  <c r="R1170" i="2"/>
  <c r="P1170" i="2"/>
  <c r="BI1161" i="2"/>
  <c r="BH1161" i="2"/>
  <c r="BG1161" i="2"/>
  <c r="BE1161" i="2"/>
  <c r="T1161" i="2"/>
  <c r="R1161" i="2"/>
  <c r="P1161" i="2"/>
  <c r="BI1158" i="2"/>
  <c r="BH1158" i="2"/>
  <c r="BG1158" i="2"/>
  <c r="BE1158" i="2"/>
  <c r="T1158" i="2"/>
  <c r="R1158" i="2"/>
  <c r="P1158" i="2"/>
  <c r="BI1157" i="2"/>
  <c r="BH1157" i="2"/>
  <c r="BG1157" i="2"/>
  <c r="BE1157" i="2"/>
  <c r="T1157" i="2"/>
  <c r="R1157" i="2"/>
  <c r="P1157" i="2"/>
  <c r="BI1156" i="2"/>
  <c r="BH1156" i="2"/>
  <c r="BG1156" i="2"/>
  <c r="BE1156" i="2"/>
  <c r="T1156" i="2"/>
  <c r="R1156" i="2"/>
  <c r="P1156" i="2"/>
  <c r="BI1155" i="2"/>
  <c r="BH1155" i="2"/>
  <c r="BG1155" i="2"/>
  <c r="BE1155" i="2"/>
  <c r="T1155" i="2"/>
  <c r="R1155" i="2"/>
  <c r="P1155" i="2"/>
  <c r="BI1144" i="2"/>
  <c r="BH1144" i="2"/>
  <c r="BG1144" i="2"/>
  <c r="BE1144" i="2"/>
  <c r="T1144" i="2"/>
  <c r="R1144" i="2"/>
  <c r="P1144" i="2"/>
  <c r="BI1143" i="2"/>
  <c r="BH1143" i="2"/>
  <c r="BG1143" i="2"/>
  <c r="BE1143" i="2"/>
  <c r="T1143" i="2"/>
  <c r="R1143" i="2"/>
  <c r="P1143" i="2"/>
  <c r="BI1142" i="2"/>
  <c r="BH1142" i="2"/>
  <c r="BG1142" i="2"/>
  <c r="BE1142" i="2"/>
  <c r="T1142" i="2"/>
  <c r="R1142" i="2"/>
  <c r="P1142" i="2"/>
  <c r="BI1141" i="2"/>
  <c r="BH1141" i="2"/>
  <c r="BG1141" i="2"/>
  <c r="BE1141" i="2"/>
  <c r="T1141" i="2"/>
  <c r="R1141" i="2"/>
  <c r="P1141" i="2"/>
  <c r="BI1140" i="2"/>
  <c r="BH1140" i="2"/>
  <c r="BG1140" i="2"/>
  <c r="BE1140" i="2"/>
  <c r="T1140" i="2"/>
  <c r="R1140" i="2"/>
  <c r="P1140" i="2"/>
  <c r="BI1139" i="2"/>
  <c r="BH1139" i="2"/>
  <c r="BG1139" i="2"/>
  <c r="BE1139" i="2"/>
  <c r="T1139" i="2"/>
  <c r="R1139" i="2"/>
  <c r="P1139" i="2"/>
  <c r="BI1138" i="2"/>
  <c r="BH1138" i="2"/>
  <c r="BG1138" i="2"/>
  <c r="BE1138" i="2"/>
  <c r="T1138" i="2"/>
  <c r="R1138" i="2"/>
  <c r="P1138" i="2"/>
  <c r="BI1133" i="2"/>
  <c r="BH1133" i="2"/>
  <c r="BG1133" i="2"/>
  <c r="BE1133" i="2"/>
  <c r="T1133" i="2"/>
  <c r="R1133" i="2"/>
  <c r="P1133" i="2"/>
  <c r="BI1128" i="2"/>
  <c r="BH1128" i="2"/>
  <c r="BG1128" i="2"/>
  <c r="BE1128" i="2"/>
  <c r="T1128" i="2"/>
  <c r="R1128" i="2"/>
  <c r="P1128" i="2"/>
  <c r="BI1127" i="2"/>
  <c r="BH1127" i="2"/>
  <c r="BG1127" i="2"/>
  <c r="BE1127" i="2"/>
  <c r="T1127" i="2"/>
  <c r="R1127" i="2"/>
  <c r="P1127" i="2"/>
  <c r="BI1126" i="2"/>
  <c r="BH1126" i="2"/>
  <c r="BG1126" i="2"/>
  <c r="BE1126" i="2"/>
  <c r="T1126" i="2"/>
  <c r="R1126" i="2"/>
  <c r="P1126" i="2"/>
  <c r="BI1125" i="2"/>
  <c r="BH1125" i="2"/>
  <c r="BG1125" i="2"/>
  <c r="BE1125" i="2"/>
  <c r="T1125" i="2"/>
  <c r="R1125" i="2"/>
  <c r="P1125" i="2"/>
  <c r="BI1124" i="2"/>
  <c r="BH1124" i="2"/>
  <c r="BG1124" i="2"/>
  <c r="BE1124" i="2"/>
  <c r="T1124" i="2"/>
  <c r="R1124" i="2"/>
  <c r="P1124" i="2"/>
  <c r="BI1118" i="2"/>
  <c r="BH1118" i="2"/>
  <c r="BG1118" i="2"/>
  <c r="BE1118" i="2"/>
  <c r="T1118" i="2"/>
  <c r="R1118" i="2"/>
  <c r="P1118" i="2"/>
  <c r="BI1117" i="2"/>
  <c r="BH1117" i="2"/>
  <c r="BG1117" i="2"/>
  <c r="BE1117" i="2"/>
  <c r="T1117" i="2"/>
  <c r="R1117" i="2"/>
  <c r="P1117" i="2"/>
  <c r="BI1115" i="2"/>
  <c r="BH1115" i="2"/>
  <c r="BG1115" i="2"/>
  <c r="BE1115" i="2"/>
  <c r="T1115" i="2"/>
  <c r="R1115" i="2"/>
  <c r="P1115" i="2"/>
  <c r="BI1113" i="2"/>
  <c r="BH1113" i="2"/>
  <c r="BG1113" i="2"/>
  <c r="BE1113" i="2"/>
  <c r="T1113" i="2"/>
  <c r="R1113" i="2"/>
  <c r="P1113" i="2"/>
  <c r="BI1112" i="2"/>
  <c r="BH1112" i="2"/>
  <c r="BG1112" i="2"/>
  <c r="BE1112" i="2"/>
  <c r="T1112" i="2"/>
  <c r="R1112" i="2"/>
  <c r="P1112" i="2"/>
  <c r="BI1106" i="2"/>
  <c r="BH1106" i="2"/>
  <c r="BG1106" i="2"/>
  <c r="BE1106" i="2"/>
  <c r="T1106" i="2"/>
  <c r="R1106" i="2"/>
  <c r="P1106" i="2"/>
  <c r="BI1105" i="2"/>
  <c r="BH1105" i="2"/>
  <c r="BG1105" i="2"/>
  <c r="BE1105" i="2"/>
  <c r="T1105" i="2"/>
  <c r="R1105" i="2"/>
  <c r="P1105" i="2"/>
  <c r="BI1104" i="2"/>
  <c r="BH1104" i="2"/>
  <c r="BG1104" i="2"/>
  <c r="BE1104" i="2"/>
  <c r="T1104" i="2"/>
  <c r="R1104" i="2"/>
  <c r="P1104" i="2"/>
  <c r="BI1103" i="2"/>
  <c r="BH1103" i="2"/>
  <c r="BG1103" i="2"/>
  <c r="BE1103" i="2"/>
  <c r="T1103" i="2"/>
  <c r="R1103" i="2"/>
  <c r="P1103" i="2"/>
  <c r="BI1102" i="2"/>
  <c r="BH1102" i="2"/>
  <c r="BG1102" i="2"/>
  <c r="BE1102" i="2"/>
  <c r="T1102" i="2"/>
  <c r="R1102" i="2"/>
  <c r="P1102" i="2"/>
  <c r="BI1098" i="2"/>
  <c r="BH1098" i="2"/>
  <c r="BG1098" i="2"/>
  <c r="BE1098" i="2"/>
  <c r="T1098" i="2"/>
  <c r="R1098" i="2"/>
  <c r="P1098" i="2"/>
  <c r="BI1097" i="2"/>
  <c r="BH1097" i="2"/>
  <c r="BG1097" i="2"/>
  <c r="BE1097" i="2"/>
  <c r="T1097" i="2"/>
  <c r="R1097" i="2"/>
  <c r="P1097" i="2"/>
  <c r="BI1094" i="2"/>
  <c r="BH1094" i="2"/>
  <c r="BG1094" i="2"/>
  <c r="BE1094" i="2"/>
  <c r="T1094" i="2"/>
  <c r="R1094" i="2"/>
  <c r="P1094" i="2"/>
  <c r="BI1083" i="2"/>
  <c r="BH1083" i="2"/>
  <c r="BG1083" i="2"/>
  <c r="BE1083" i="2"/>
  <c r="T1083" i="2"/>
  <c r="R1083" i="2"/>
  <c r="P1083" i="2"/>
  <c r="BI1081" i="2"/>
  <c r="BH1081" i="2"/>
  <c r="BG1081" i="2"/>
  <c r="BE1081" i="2"/>
  <c r="T1081" i="2"/>
  <c r="R1081" i="2"/>
  <c r="P1081" i="2"/>
  <c r="BI1080" i="2"/>
  <c r="BH1080" i="2"/>
  <c r="BG1080" i="2"/>
  <c r="BE1080" i="2"/>
  <c r="T1080" i="2"/>
  <c r="R1080" i="2"/>
  <c r="P1080" i="2"/>
  <c r="BI1079" i="2"/>
  <c r="BH1079" i="2"/>
  <c r="BG1079" i="2"/>
  <c r="BE1079" i="2"/>
  <c r="T1079" i="2"/>
  <c r="R1079" i="2"/>
  <c r="P1079" i="2"/>
  <c r="BI1078" i="2"/>
  <c r="BH1078" i="2"/>
  <c r="BG1078" i="2"/>
  <c r="BE1078" i="2"/>
  <c r="T1078" i="2"/>
  <c r="R1078" i="2"/>
  <c r="P1078" i="2"/>
  <c r="BI1077" i="2"/>
  <c r="BH1077" i="2"/>
  <c r="BG1077" i="2"/>
  <c r="BE1077" i="2"/>
  <c r="T1077" i="2"/>
  <c r="R1077" i="2"/>
  <c r="P1077" i="2"/>
  <c r="BI1074" i="2"/>
  <c r="BH1074" i="2"/>
  <c r="BG1074" i="2"/>
  <c r="BE1074" i="2"/>
  <c r="T1074" i="2"/>
  <c r="R1074" i="2"/>
  <c r="P1074" i="2"/>
  <c r="BI1073" i="2"/>
  <c r="BH1073" i="2"/>
  <c r="BG1073" i="2"/>
  <c r="BE1073" i="2"/>
  <c r="T1073" i="2"/>
  <c r="R1073" i="2"/>
  <c r="P1073" i="2"/>
  <c r="BI1072" i="2"/>
  <c r="BH1072" i="2"/>
  <c r="BG1072" i="2"/>
  <c r="BE1072" i="2"/>
  <c r="T1072" i="2"/>
  <c r="R1072" i="2"/>
  <c r="P1072" i="2"/>
  <c r="BI1071" i="2"/>
  <c r="BH1071" i="2"/>
  <c r="BG1071" i="2"/>
  <c r="BE1071" i="2"/>
  <c r="T1071" i="2"/>
  <c r="R1071" i="2"/>
  <c r="P1071" i="2"/>
  <c r="BI1070" i="2"/>
  <c r="BH1070" i="2"/>
  <c r="BG1070" i="2"/>
  <c r="BE1070" i="2"/>
  <c r="T1070" i="2"/>
  <c r="R1070" i="2"/>
  <c r="P1070" i="2"/>
  <c r="BI1069" i="2"/>
  <c r="BH1069" i="2"/>
  <c r="BG1069" i="2"/>
  <c r="BE1069" i="2"/>
  <c r="T1069" i="2"/>
  <c r="R1069" i="2"/>
  <c r="P1069" i="2"/>
  <c r="BI1068" i="2"/>
  <c r="BH1068" i="2"/>
  <c r="BG1068" i="2"/>
  <c r="BE1068" i="2"/>
  <c r="T1068" i="2"/>
  <c r="R1068" i="2"/>
  <c r="P1068" i="2"/>
  <c r="BI1065" i="2"/>
  <c r="BH1065" i="2"/>
  <c r="BG1065" i="2"/>
  <c r="BE1065" i="2"/>
  <c r="T1065" i="2"/>
  <c r="R1065" i="2"/>
  <c r="P1065" i="2"/>
  <c r="BI1062" i="2"/>
  <c r="BH1062" i="2"/>
  <c r="BG1062" i="2"/>
  <c r="BE1062" i="2"/>
  <c r="T1062" i="2"/>
  <c r="R1062" i="2"/>
  <c r="P1062" i="2"/>
  <c r="BI1055" i="2"/>
  <c r="BH1055" i="2"/>
  <c r="BG1055" i="2"/>
  <c r="BE1055" i="2"/>
  <c r="T1055" i="2"/>
  <c r="R1055" i="2"/>
  <c r="P1055" i="2"/>
  <c r="BI1053" i="2"/>
  <c r="BH1053" i="2"/>
  <c r="BG1053" i="2"/>
  <c r="BE1053" i="2"/>
  <c r="T1053" i="2"/>
  <c r="R1053" i="2"/>
  <c r="P1053" i="2"/>
  <c r="BI1050" i="2"/>
  <c r="BH1050" i="2"/>
  <c r="BG1050" i="2"/>
  <c r="BE1050" i="2"/>
  <c r="T1050" i="2"/>
  <c r="R1050" i="2"/>
  <c r="P1050" i="2"/>
  <c r="BI1047" i="2"/>
  <c r="BH1047" i="2"/>
  <c r="BG1047" i="2"/>
  <c r="BE1047" i="2"/>
  <c r="T1047" i="2"/>
  <c r="R1047" i="2"/>
  <c r="P1047" i="2"/>
  <c r="BI1045" i="2"/>
  <c r="BH1045" i="2"/>
  <c r="BG1045" i="2"/>
  <c r="BE1045" i="2"/>
  <c r="T1045" i="2"/>
  <c r="R1045" i="2"/>
  <c r="P1045" i="2"/>
  <c r="BI1043" i="2"/>
  <c r="BH1043" i="2"/>
  <c r="BG1043" i="2"/>
  <c r="BE1043" i="2"/>
  <c r="T1043" i="2"/>
  <c r="R1043" i="2"/>
  <c r="P1043" i="2"/>
  <c r="BI1041" i="2"/>
  <c r="BH1041" i="2"/>
  <c r="BG1041" i="2"/>
  <c r="BE1041" i="2"/>
  <c r="T1041" i="2"/>
  <c r="R1041" i="2"/>
  <c r="P1041" i="2"/>
  <c r="BI1039" i="2"/>
  <c r="BH1039" i="2"/>
  <c r="BG1039" i="2"/>
  <c r="BE1039" i="2"/>
  <c r="T1039" i="2"/>
  <c r="R1039" i="2"/>
  <c r="P1039" i="2"/>
  <c r="BI1037" i="2"/>
  <c r="BH1037" i="2"/>
  <c r="BG1037" i="2"/>
  <c r="BE1037" i="2"/>
  <c r="T1037" i="2"/>
  <c r="R1037" i="2"/>
  <c r="P1037" i="2"/>
  <c r="BI1035" i="2"/>
  <c r="BH1035" i="2"/>
  <c r="BG1035" i="2"/>
  <c r="BE1035" i="2"/>
  <c r="T1035" i="2"/>
  <c r="R1035" i="2"/>
  <c r="P1035" i="2"/>
  <c r="BI1034" i="2"/>
  <c r="BH1034" i="2"/>
  <c r="BG1034" i="2"/>
  <c r="BE1034" i="2"/>
  <c r="T1034" i="2"/>
  <c r="R1034" i="2"/>
  <c r="P1034" i="2"/>
  <c r="BI1032" i="2"/>
  <c r="BH1032" i="2"/>
  <c r="BG1032" i="2"/>
  <c r="BE1032" i="2"/>
  <c r="T1032" i="2"/>
  <c r="R1032" i="2"/>
  <c r="P1032" i="2"/>
  <c r="BI1031" i="2"/>
  <c r="BH1031" i="2"/>
  <c r="BG1031" i="2"/>
  <c r="BE1031" i="2"/>
  <c r="T1031" i="2"/>
  <c r="R1031" i="2"/>
  <c r="P1031" i="2"/>
  <c r="BI1030" i="2"/>
  <c r="BH1030" i="2"/>
  <c r="BG1030" i="2"/>
  <c r="BE1030" i="2"/>
  <c r="T1030" i="2"/>
  <c r="R1030" i="2"/>
  <c r="P1030" i="2"/>
  <c r="BI1029" i="2"/>
  <c r="BH1029" i="2"/>
  <c r="BG1029" i="2"/>
  <c r="BE1029" i="2"/>
  <c r="T1029" i="2"/>
  <c r="R1029" i="2"/>
  <c r="P1029" i="2"/>
  <c r="BI1028" i="2"/>
  <c r="BH1028" i="2"/>
  <c r="BG1028" i="2"/>
  <c r="BE1028" i="2"/>
  <c r="T1028" i="2"/>
  <c r="R1028" i="2"/>
  <c r="P1028" i="2"/>
  <c r="BI1023" i="2"/>
  <c r="BH1023" i="2"/>
  <c r="BG1023" i="2"/>
  <c r="BE1023" i="2"/>
  <c r="T1023" i="2"/>
  <c r="R1023" i="2"/>
  <c r="P1023" i="2"/>
  <c r="BI1019" i="2"/>
  <c r="BH1019" i="2"/>
  <c r="BG1019" i="2"/>
  <c r="BE1019" i="2"/>
  <c r="T1019" i="2"/>
  <c r="R1019" i="2"/>
  <c r="P1019" i="2"/>
  <c r="BI1005" i="2"/>
  <c r="BH1005" i="2"/>
  <c r="BG1005" i="2"/>
  <c r="BE1005" i="2"/>
  <c r="T1005" i="2"/>
  <c r="R1005" i="2"/>
  <c r="P1005" i="2"/>
  <c r="BI985" i="2"/>
  <c r="BH985" i="2"/>
  <c r="BG985" i="2"/>
  <c r="BE985" i="2"/>
  <c r="T985" i="2"/>
  <c r="R985" i="2"/>
  <c r="P985" i="2"/>
  <c r="BI983" i="2"/>
  <c r="BH983" i="2"/>
  <c r="BG983" i="2"/>
  <c r="BE983" i="2"/>
  <c r="T983" i="2"/>
  <c r="R983" i="2"/>
  <c r="P983" i="2"/>
  <c r="BI982" i="2"/>
  <c r="BH982" i="2"/>
  <c r="BG982" i="2"/>
  <c r="BE982" i="2"/>
  <c r="T982" i="2"/>
  <c r="R982" i="2"/>
  <c r="P982" i="2"/>
  <c r="BI981" i="2"/>
  <c r="BH981" i="2"/>
  <c r="BG981" i="2"/>
  <c r="BE981" i="2"/>
  <c r="T981" i="2"/>
  <c r="R981" i="2"/>
  <c r="P981" i="2"/>
  <c r="BI980" i="2"/>
  <c r="BH980" i="2"/>
  <c r="BG980" i="2"/>
  <c r="BE980" i="2"/>
  <c r="T980" i="2"/>
  <c r="R980" i="2"/>
  <c r="P980" i="2"/>
  <c r="BI979" i="2"/>
  <c r="BH979" i="2"/>
  <c r="BG979" i="2"/>
  <c r="BE979" i="2"/>
  <c r="T979" i="2"/>
  <c r="R979" i="2"/>
  <c r="P979" i="2"/>
  <c r="BI978" i="2"/>
  <c r="BH978" i="2"/>
  <c r="BG978" i="2"/>
  <c r="BE978" i="2"/>
  <c r="T978" i="2"/>
  <c r="R978" i="2"/>
  <c r="P978" i="2"/>
  <c r="BI977" i="2"/>
  <c r="BH977" i="2"/>
  <c r="BG977" i="2"/>
  <c r="BE977" i="2"/>
  <c r="T977" i="2"/>
  <c r="R977" i="2"/>
  <c r="P977" i="2"/>
  <c r="BI976" i="2"/>
  <c r="BH976" i="2"/>
  <c r="BG976" i="2"/>
  <c r="BE976" i="2"/>
  <c r="T976" i="2"/>
  <c r="R976" i="2"/>
  <c r="P976" i="2"/>
  <c r="BI975" i="2"/>
  <c r="BH975" i="2"/>
  <c r="BG975" i="2"/>
  <c r="BE975" i="2"/>
  <c r="T975" i="2"/>
  <c r="R975" i="2"/>
  <c r="P975" i="2"/>
  <c r="BI974" i="2"/>
  <c r="BH974" i="2"/>
  <c r="BG974" i="2"/>
  <c r="BE974" i="2"/>
  <c r="T974" i="2"/>
  <c r="R974" i="2"/>
  <c r="P974" i="2"/>
  <c r="BI973" i="2"/>
  <c r="BH973" i="2"/>
  <c r="BG973" i="2"/>
  <c r="BE973" i="2"/>
  <c r="T973" i="2"/>
  <c r="R973" i="2"/>
  <c r="P973" i="2"/>
  <c r="BI972" i="2"/>
  <c r="BH972" i="2"/>
  <c r="BG972" i="2"/>
  <c r="BE972" i="2"/>
  <c r="T972" i="2"/>
  <c r="R972" i="2"/>
  <c r="P972" i="2"/>
  <c r="BI971" i="2"/>
  <c r="BH971" i="2"/>
  <c r="BG971" i="2"/>
  <c r="BE971" i="2"/>
  <c r="T971" i="2"/>
  <c r="R971" i="2"/>
  <c r="P971" i="2"/>
  <c r="BI970" i="2"/>
  <c r="BH970" i="2"/>
  <c r="BG970" i="2"/>
  <c r="BE970" i="2"/>
  <c r="T970" i="2"/>
  <c r="R970" i="2"/>
  <c r="P970" i="2"/>
  <c r="BI969" i="2"/>
  <c r="BH969" i="2"/>
  <c r="BG969" i="2"/>
  <c r="BE969" i="2"/>
  <c r="T969" i="2"/>
  <c r="R969" i="2"/>
  <c r="P969" i="2"/>
  <c r="BI967" i="2"/>
  <c r="BH967" i="2"/>
  <c r="BG967" i="2"/>
  <c r="BE967" i="2"/>
  <c r="T967" i="2"/>
  <c r="R967" i="2"/>
  <c r="P967" i="2"/>
  <c r="BI966" i="2"/>
  <c r="BH966" i="2"/>
  <c r="BG966" i="2"/>
  <c r="BE966" i="2"/>
  <c r="T966" i="2"/>
  <c r="R966" i="2"/>
  <c r="P966" i="2"/>
  <c r="BI965" i="2"/>
  <c r="BH965" i="2"/>
  <c r="BG965" i="2"/>
  <c r="BE965" i="2"/>
  <c r="T965" i="2"/>
  <c r="R965" i="2"/>
  <c r="P965" i="2"/>
  <c r="BI964" i="2"/>
  <c r="BH964" i="2"/>
  <c r="BG964" i="2"/>
  <c r="BE964" i="2"/>
  <c r="T964" i="2"/>
  <c r="R964" i="2"/>
  <c r="P964" i="2"/>
  <c r="BI963" i="2"/>
  <c r="BH963" i="2"/>
  <c r="BG963" i="2"/>
  <c r="BE963" i="2"/>
  <c r="T963" i="2"/>
  <c r="R963" i="2"/>
  <c r="P963" i="2"/>
  <c r="BI962" i="2"/>
  <c r="BH962" i="2"/>
  <c r="BG962" i="2"/>
  <c r="BE962" i="2"/>
  <c r="T962" i="2"/>
  <c r="R962" i="2"/>
  <c r="P962" i="2"/>
  <c r="BI961" i="2"/>
  <c r="BH961" i="2"/>
  <c r="BG961" i="2"/>
  <c r="BE961" i="2"/>
  <c r="T961" i="2"/>
  <c r="R961" i="2"/>
  <c r="P961" i="2"/>
  <c r="BI960" i="2"/>
  <c r="BH960" i="2"/>
  <c r="BG960" i="2"/>
  <c r="BE960" i="2"/>
  <c r="T960" i="2"/>
  <c r="R960" i="2"/>
  <c r="P960" i="2"/>
  <c r="BI959" i="2"/>
  <c r="BH959" i="2"/>
  <c r="BG959" i="2"/>
  <c r="BE959" i="2"/>
  <c r="T959" i="2"/>
  <c r="R959" i="2"/>
  <c r="P959" i="2"/>
  <c r="BI958" i="2"/>
  <c r="BH958" i="2"/>
  <c r="BG958" i="2"/>
  <c r="BE958" i="2"/>
  <c r="T958" i="2"/>
  <c r="R958" i="2"/>
  <c r="P958" i="2"/>
  <c r="BI957" i="2"/>
  <c r="BH957" i="2"/>
  <c r="BG957" i="2"/>
  <c r="BE957" i="2"/>
  <c r="T957" i="2"/>
  <c r="R957" i="2"/>
  <c r="P957" i="2"/>
  <c r="BI956" i="2"/>
  <c r="BH956" i="2"/>
  <c r="BG956" i="2"/>
  <c r="BE956" i="2"/>
  <c r="T956" i="2"/>
  <c r="R956" i="2"/>
  <c r="P956" i="2"/>
  <c r="BI955" i="2"/>
  <c r="BH955" i="2"/>
  <c r="BG955" i="2"/>
  <c r="BE955" i="2"/>
  <c r="T955" i="2"/>
  <c r="R955" i="2"/>
  <c r="P955" i="2"/>
  <c r="BI954" i="2"/>
  <c r="BH954" i="2"/>
  <c r="BG954" i="2"/>
  <c r="BE954" i="2"/>
  <c r="T954" i="2"/>
  <c r="R954" i="2"/>
  <c r="P954" i="2"/>
  <c r="BI953" i="2"/>
  <c r="BH953" i="2"/>
  <c r="BG953" i="2"/>
  <c r="BE953" i="2"/>
  <c r="T953" i="2"/>
  <c r="R953" i="2"/>
  <c r="P953" i="2"/>
  <c r="BI952" i="2"/>
  <c r="BH952" i="2"/>
  <c r="BG952" i="2"/>
  <c r="BE952" i="2"/>
  <c r="T952" i="2"/>
  <c r="R952" i="2"/>
  <c r="P952" i="2"/>
  <c r="BI951" i="2"/>
  <c r="BH951" i="2"/>
  <c r="BG951" i="2"/>
  <c r="BE951" i="2"/>
  <c r="T951" i="2"/>
  <c r="R951" i="2"/>
  <c r="P951" i="2"/>
  <c r="BI950" i="2"/>
  <c r="BH950" i="2"/>
  <c r="BG950" i="2"/>
  <c r="BE950" i="2"/>
  <c r="T950" i="2"/>
  <c r="R950" i="2"/>
  <c r="P950" i="2"/>
  <c r="BI949" i="2"/>
  <c r="BH949" i="2"/>
  <c r="BG949" i="2"/>
  <c r="BE949" i="2"/>
  <c r="T949" i="2"/>
  <c r="R949" i="2"/>
  <c r="P949" i="2"/>
  <c r="BI948" i="2"/>
  <c r="BH948" i="2"/>
  <c r="BG948" i="2"/>
  <c r="BE948" i="2"/>
  <c r="T948" i="2"/>
  <c r="R948" i="2"/>
  <c r="P948" i="2"/>
  <c r="BI947" i="2"/>
  <c r="BH947" i="2"/>
  <c r="BG947" i="2"/>
  <c r="BE947" i="2"/>
  <c r="T947" i="2"/>
  <c r="R947" i="2"/>
  <c r="P947" i="2"/>
  <c r="BI946" i="2"/>
  <c r="BH946" i="2"/>
  <c r="BG946" i="2"/>
  <c r="BE946" i="2"/>
  <c r="T946" i="2"/>
  <c r="R946" i="2"/>
  <c r="P946" i="2"/>
  <c r="BI945" i="2"/>
  <c r="BH945" i="2"/>
  <c r="BG945" i="2"/>
  <c r="BE945" i="2"/>
  <c r="T945" i="2"/>
  <c r="R945" i="2"/>
  <c r="P945" i="2"/>
  <c r="BI943" i="2"/>
  <c r="BH943" i="2"/>
  <c r="BG943" i="2"/>
  <c r="BE943" i="2"/>
  <c r="T943" i="2"/>
  <c r="R943" i="2"/>
  <c r="P943" i="2"/>
  <c r="BI942" i="2"/>
  <c r="BH942" i="2"/>
  <c r="BG942" i="2"/>
  <c r="BE942" i="2"/>
  <c r="T942" i="2"/>
  <c r="R942" i="2"/>
  <c r="P942" i="2"/>
  <c r="BI941" i="2"/>
  <c r="BH941" i="2"/>
  <c r="BG941" i="2"/>
  <c r="BE941" i="2"/>
  <c r="T941" i="2"/>
  <c r="R941" i="2"/>
  <c r="P941" i="2"/>
  <c r="BI940" i="2"/>
  <c r="BH940" i="2"/>
  <c r="BG940" i="2"/>
  <c r="BE940" i="2"/>
  <c r="T940" i="2"/>
  <c r="R940" i="2"/>
  <c r="P940" i="2"/>
  <c r="BI939" i="2"/>
  <c r="BH939" i="2"/>
  <c r="BG939" i="2"/>
  <c r="BE939" i="2"/>
  <c r="T939" i="2"/>
  <c r="R939" i="2"/>
  <c r="P939" i="2"/>
  <c r="BI938" i="2"/>
  <c r="BH938" i="2"/>
  <c r="BG938" i="2"/>
  <c r="BE938" i="2"/>
  <c r="T938" i="2"/>
  <c r="R938" i="2"/>
  <c r="P938" i="2"/>
  <c r="BI937" i="2"/>
  <c r="BH937" i="2"/>
  <c r="BG937" i="2"/>
  <c r="BE937" i="2"/>
  <c r="T937" i="2"/>
  <c r="R937" i="2"/>
  <c r="P937" i="2"/>
  <c r="BI934" i="2"/>
  <c r="BH934" i="2"/>
  <c r="BG934" i="2"/>
  <c r="BE934" i="2"/>
  <c r="T934" i="2"/>
  <c r="R934" i="2"/>
  <c r="P934" i="2"/>
  <c r="BI933" i="2"/>
  <c r="BH933" i="2"/>
  <c r="BG933" i="2"/>
  <c r="BE933" i="2"/>
  <c r="T933" i="2"/>
  <c r="R933" i="2"/>
  <c r="P933" i="2"/>
  <c r="BI932" i="2"/>
  <c r="BH932" i="2"/>
  <c r="BG932" i="2"/>
  <c r="BE932" i="2"/>
  <c r="T932" i="2"/>
  <c r="R932" i="2"/>
  <c r="P932" i="2"/>
  <c r="BI931" i="2"/>
  <c r="BH931" i="2"/>
  <c r="BG931" i="2"/>
  <c r="BE931" i="2"/>
  <c r="T931" i="2"/>
  <c r="R931" i="2"/>
  <c r="P931" i="2"/>
  <c r="BI929" i="2"/>
  <c r="BH929" i="2"/>
  <c r="BG929" i="2"/>
  <c r="BE929" i="2"/>
  <c r="T929" i="2"/>
  <c r="R929" i="2"/>
  <c r="P929" i="2"/>
  <c r="BI928" i="2"/>
  <c r="BH928" i="2"/>
  <c r="BG928" i="2"/>
  <c r="BE928" i="2"/>
  <c r="T928" i="2"/>
  <c r="R928" i="2"/>
  <c r="P928" i="2"/>
  <c r="BI927" i="2"/>
  <c r="BH927" i="2"/>
  <c r="BG927" i="2"/>
  <c r="BE927" i="2"/>
  <c r="T927" i="2"/>
  <c r="R927" i="2"/>
  <c r="P927" i="2"/>
  <c r="BI926" i="2"/>
  <c r="BH926" i="2"/>
  <c r="BG926" i="2"/>
  <c r="BE926" i="2"/>
  <c r="T926" i="2"/>
  <c r="R926" i="2"/>
  <c r="P926" i="2"/>
  <c r="BI925" i="2"/>
  <c r="BH925" i="2"/>
  <c r="BG925" i="2"/>
  <c r="BE925" i="2"/>
  <c r="T925" i="2"/>
  <c r="R925" i="2"/>
  <c r="P925" i="2"/>
  <c r="BI924" i="2"/>
  <c r="BH924" i="2"/>
  <c r="BG924" i="2"/>
  <c r="BE924" i="2"/>
  <c r="T924" i="2"/>
  <c r="R924" i="2"/>
  <c r="P924" i="2"/>
  <c r="BI923" i="2"/>
  <c r="BH923" i="2"/>
  <c r="BG923" i="2"/>
  <c r="BE923" i="2"/>
  <c r="T923" i="2"/>
  <c r="R923" i="2"/>
  <c r="P923" i="2"/>
  <c r="BI922" i="2"/>
  <c r="BH922" i="2"/>
  <c r="BG922" i="2"/>
  <c r="BE922" i="2"/>
  <c r="T922" i="2"/>
  <c r="R922" i="2"/>
  <c r="P922" i="2"/>
  <c r="BI921" i="2"/>
  <c r="BH921" i="2"/>
  <c r="BG921" i="2"/>
  <c r="BE921" i="2"/>
  <c r="T921" i="2"/>
  <c r="R921" i="2"/>
  <c r="P921" i="2"/>
  <c r="BI920" i="2"/>
  <c r="BH920" i="2"/>
  <c r="BG920" i="2"/>
  <c r="BE920" i="2"/>
  <c r="T920" i="2"/>
  <c r="R920" i="2"/>
  <c r="P920" i="2"/>
  <c r="BI919" i="2"/>
  <c r="BH919" i="2"/>
  <c r="BG919" i="2"/>
  <c r="BE919" i="2"/>
  <c r="T919" i="2"/>
  <c r="R919" i="2"/>
  <c r="P919" i="2"/>
  <c r="BI918" i="2"/>
  <c r="BH918" i="2"/>
  <c r="BG918" i="2"/>
  <c r="BE918" i="2"/>
  <c r="T918" i="2"/>
  <c r="R918" i="2"/>
  <c r="P918" i="2"/>
  <c r="BI917" i="2"/>
  <c r="BH917" i="2"/>
  <c r="BG917" i="2"/>
  <c r="BE917" i="2"/>
  <c r="T917" i="2"/>
  <c r="R917" i="2"/>
  <c r="P917" i="2"/>
  <c r="BI916" i="2"/>
  <c r="BH916" i="2"/>
  <c r="BG916" i="2"/>
  <c r="BE916" i="2"/>
  <c r="T916" i="2"/>
  <c r="R916" i="2"/>
  <c r="P916" i="2"/>
  <c r="BI915" i="2"/>
  <c r="BH915" i="2"/>
  <c r="BG915" i="2"/>
  <c r="BE915" i="2"/>
  <c r="T915" i="2"/>
  <c r="R915" i="2"/>
  <c r="P915" i="2"/>
  <c r="BI914" i="2"/>
  <c r="BH914" i="2"/>
  <c r="BG914" i="2"/>
  <c r="BE914" i="2"/>
  <c r="T914" i="2"/>
  <c r="R914" i="2"/>
  <c r="P914" i="2"/>
  <c r="BI913" i="2"/>
  <c r="BH913" i="2"/>
  <c r="BG913" i="2"/>
  <c r="BE913" i="2"/>
  <c r="T913" i="2"/>
  <c r="R913" i="2"/>
  <c r="P913" i="2"/>
  <c r="BI912" i="2"/>
  <c r="BH912" i="2"/>
  <c r="BG912" i="2"/>
  <c r="BE912" i="2"/>
  <c r="T912" i="2"/>
  <c r="R912" i="2"/>
  <c r="P912" i="2"/>
  <c r="BI911" i="2"/>
  <c r="BH911" i="2"/>
  <c r="BG911" i="2"/>
  <c r="BE911" i="2"/>
  <c r="T911" i="2"/>
  <c r="R911" i="2"/>
  <c r="P911" i="2"/>
  <c r="BI910" i="2"/>
  <c r="BH910" i="2"/>
  <c r="BG910" i="2"/>
  <c r="BE910" i="2"/>
  <c r="T910" i="2"/>
  <c r="R910" i="2"/>
  <c r="P910" i="2"/>
  <c r="BI909" i="2"/>
  <c r="BH909" i="2"/>
  <c r="BG909" i="2"/>
  <c r="BE909" i="2"/>
  <c r="T909" i="2"/>
  <c r="R909" i="2"/>
  <c r="P909" i="2"/>
  <c r="BI908" i="2"/>
  <c r="BH908" i="2"/>
  <c r="BG908" i="2"/>
  <c r="BE908" i="2"/>
  <c r="T908" i="2"/>
  <c r="R908" i="2"/>
  <c r="P908" i="2"/>
  <c r="BI907" i="2"/>
  <c r="BH907" i="2"/>
  <c r="BG907" i="2"/>
  <c r="BE907" i="2"/>
  <c r="T907" i="2"/>
  <c r="R907" i="2"/>
  <c r="P907" i="2"/>
  <c r="BI906" i="2"/>
  <c r="BH906" i="2"/>
  <c r="BG906" i="2"/>
  <c r="BE906" i="2"/>
  <c r="T906" i="2"/>
  <c r="R906" i="2"/>
  <c r="P906" i="2"/>
  <c r="BI904" i="2"/>
  <c r="BH904" i="2"/>
  <c r="BG904" i="2"/>
  <c r="BE904" i="2"/>
  <c r="BI903" i="2"/>
  <c r="BH903" i="2"/>
  <c r="BG903" i="2"/>
  <c r="BE903" i="2"/>
  <c r="T903" i="2"/>
  <c r="R903" i="2"/>
  <c r="P903" i="2"/>
  <c r="BI902" i="2"/>
  <c r="BH902" i="2"/>
  <c r="BG902" i="2"/>
  <c r="BE902" i="2"/>
  <c r="T902" i="2"/>
  <c r="R902" i="2"/>
  <c r="P902" i="2"/>
  <c r="BI901" i="2"/>
  <c r="BH901" i="2"/>
  <c r="BG901" i="2"/>
  <c r="BE901" i="2"/>
  <c r="T901" i="2"/>
  <c r="R901" i="2"/>
  <c r="P901" i="2"/>
  <c r="BI899" i="2"/>
  <c r="BH899" i="2"/>
  <c r="BG899" i="2"/>
  <c r="BE899" i="2"/>
  <c r="T899" i="2"/>
  <c r="R899" i="2"/>
  <c r="P899" i="2"/>
  <c r="BI898" i="2"/>
  <c r="BH898" i="2"/>
  <c r="BG898" i="2"/>
  <c r="BE898" i="2"/>
  <c r="T898" i="2"/>
  <c r="R898" i="2"/>
  <c r="P898" i="2"/>
  <c r="BI897" i="2"/>
  <c r="BH897" i="2"/>
  <c r="BG897" i="2"/>
  <c r="BE897" i="2"/>
  <c r="T897" i="2"/>
  <c r="R897" i="2"/>
  <c r="P897" i="2"/>
  <c r="BI896" i="2"/>
  <c r="BH896" i="2"/>
  <c r="BG896" i="2"/>
  <c r="BE896" i="2"/>
  <c r="T896" i="2"/>
  <c r="R896" i="2"/>
  <c r="P896" i="2"/>
  <c r="BI895" i="2"/>
  <c r="BH895" i="2"/>
  <c r="BG895" i="2"/>
  <c r="BE895" i="2"/>
  <c r="T895" i="2"/>
  <c r="R895" i="2"/>
  <c r="P895" i="2"/>
  <c r="BI894" i="2"/>
  <c r="BH894" i="2"/>
  <c r="BG894" i="2"/>
  <c r="BE894" i="2"/>
  <c r="T894" i="2"/>
  <c r="R894" i="2"/>
  <c r="P894" i="2"/>
  <c r="BI893" i="2"/>
  <c r="BH893" i="2"/>
  <c r="BG893" i="2"/>
  <c r="BE893" i="2"/>
  <c r="T893" i="2"/>
  <c r="R893" i="2"/>
  <c r="P893" i="2"/>
  <c r="BI892" i="2"/>
  <c r="BH892" i="2"/>
  <c r="BG892" i="2"/>
  <c r="BE892" i="2"/>
  <c r="T892" i="2"/>
  <c r="R892" i="2"/>
  <c r="P892" i="2"/>
  <c r="BI891" i="2"/>
  <c r="BH891" i="2"/>
  <c r="BG891" i="2"/>
  <c r="BE891" i="2"/>
  <c r="T891" i="2"/>
  <c r="R891" i="2"/>
  <c r="P891" i="2"/>
  <c r="BI890" i="2"/>
  <c r="BH890" i="2"/>
  <c r="BG890" i="2"/>
  <c r="BE890" i="2"/>
  <c r="T890" i="2"/>
  <c r="R890" i="2"/>
  <c r="P890" i="2"/>
  <c r="BI889" i="2"/>
  <c r="BH889" i="2"/>
  <c r="BG889" i="2"/>
  <c r="BE889" i="2"/>
  <c r="T889" i="2"/>
  <c r="R889" i="2"/>
  <c r="P889" i="2"/>
  <c r="BI888" i="2"/>
  <c r="BH888" i="2"/>
  <c r="BG888" i="2"/>
  <c r="BE888" i="2"/>
  <c r="T888" i="2"/>
  <c r="R888" i="2"/>
  <c r="P888" i="2"/>
  <c r="BI887" i="2"/>
  <c r="BH887" i="2"/>
  <c r="BG887" i="2"/>
  <c r="BE887" i="2"/>
  <c r="T887" i="2"/>
  <c r="R887" i="2"/>
  <c r="P887" i="2"/>
  <c r="BI886" i="2"/>
  <c r="BH886" i="2"/>
  <c r="BG886" i="2"/>
  <c r="BE886" i="2"/>
  <c r="T886" i="2"/>
  <c r="R886" i="2"/>
  <c r="P886" i="2"/>
  <c r="BI883" i="2"/>
  <c r="BH883" i="2"/>
  <c r="BG883" i="2"/>
  <c r="BE883" i="2"/>
  <c r="T883" i="2"/>
  <c r="R883" i="2"/>
  <c r="P883" i="2"/>
  <c r="BI882" i="2"/>
  <c r="BH882" i="2"/>
  <c r="BG882" i="2"/>
  <c r="BE882" i="2"/>
  <c r="T882" i="2"/>
  <c r="R882" i="2"/>
  <c r="P882" i="2"/>
  <c r="BI881" i="2"/>
  <c r="BH881" i="2"/>
  <c r="BG881" i="2"/>
  <c r="BE881" i="2"/>
  <c r="T881" i="2"/>
  <c r="R881" i="2"/>
  <c r="P881" i="2"/>
  <c r="BI880" i="2"/>
  <c r="BH880" i="2"/>
  <c r="BG880" i="2"/>
  <c r="BE880" i="2"/>
  <c r="T880" i="2"/>
  <c r="R880" i="2"/>
  <c r="P880" i="2"/>
  <c r="BI877" i="2"/>
  <c r="BH877" i="2"/>
  <c r="BG877" i="2"/>
  <c r="BE877" i="2"/>
  <c r="T877" i="2"/>
  <c r="R877" i="2"/>
  <c r="P877" i="2"/>
  <c r="BI876" i="2"/>
  <c r="BH876" i="2"/>
  <c r="BG876" i="2"/>
  <c r="BE876" i="2"/>
  <c r="T876" i="2"/>
  <c r="R876" i="2"/>
  <c r="P876" i="2"/>
  <c r="BI875" i="2"/>
  <c r="BH875" i="2"/>
  <c r="BG875" i="2"/>
  <c r="BE875" i="2"/>
  <c r="T875" i="2"/>
  <c r="R875" i="2"/>
  <c r="P875" i="2"/>
  <c r="BI874" i="2"/>
  <c r="BH874" i="2"/>
  <c r="BG874" i="2"/>
  <c r="BE874" i="2"/>
  <c r="T874" i="2"/>
  <c r="R874" i="2"/>
  <c r="P874" i="2"/>
  <c r="BI873" i="2"/>
  <c r="BH873" i="2"/>
  <c r="BG873" i="2"/>
  <c r="BE873" i="2"/>
  <c r="T873" i="2"/>
  <c r="R873" i="2"/>
  <c r="P873" i="2"/>
  <c r="BI872" i="2"/>
  <c r="BH872" i="2"/>
  <c r="BG872" i="2"/>
  <c r="BE872" i="2"/>
  <c r="T872" i="2"/>
  <c r="R872" i="2"/>
  <c r="P872" i="2"/>
  <c r="BI871" i="2"/>
  <c r="BH871" i="2"/>
  <c r="BG871" i="2"/>
  <c r="BE871" i="2"/>
  <c r="T871" i="2"/>
  <c r="R871" i="2"/>
  <c r="P871" i="2"/>
  <c r="BI870" i="2"/>
  <c r="BH870" i="2"/>
  <c r="BG870" i="2"/>
  <c r="BE870" i="2"/>
  <c r="T870" i="2"/>
  <c r="R870" i="2"/>
  <c r="P870" i="2"/>
  <c r="BI869" i="2"/>
  <c r="BH869" i="2"/>
  <c r="BG869" i="2"/>
  <c r="BE869" i="2"/>
  <c r="T869" i="2"/>
  <c r="R869" i="2"/>
  <c r="P869" i="2"/>
  <c r="BI868" i="2"/>
  <c r="BH868" i="2"/>
  <c r="BG868" i="2"/>
  <c r="BE868" i="2"/>
  <c r="T868" i="2"/>
  <c r="R868" i="2"/>
  <c r="P868" i="2"/>
  <c r="BI867" i="2"/>
  <c r="BH867" i="2"/>
  <c r="BG867" i="2"/>
  <c r="BE867" i="2"/>
  <c r="T867" i="2"/>
  <c r="R867" i="2"/>
  <c r="P867" i="2"/>
  <c r="BI866" i="2"/>
  <c r="BH866" i="2"/>
  <c r="BG866" i="2"/>
  <c r="BE866" i="2"/>
  <c r="T866" i="2"/>
  <c r="R866" i="2"/>
  <c r="P866" i="2"/>
  <c r="BI865" i="2"/>
  <c r="BH865" i="2"/>
  <c r="BG865" i="2"/>
  <c r="BE865" i="2"/>
  <c r="T865" i="2"/>
  <c r="R865" i="2"/>
  <c r="P865" i="2"/>
  <c r="BI864" i="2"/>
  <c r="BH864" i="2"/>
  <c r="BG864" i="2"/>
  <c r="BE864" i="2"/>
  <c r="T864" i="2"/>
  <c r="R864" i="2"/>
  <c r="P864" i="2"/>
  <c r="BI863" i="2"/>
  <c r="BH863" i="2"/>
  <c r="BG863" i="2"/>
  <c r="BE863" i="2"/>
  <c r="T863" i="2"/>
  <c r="R863" i="2"/>
  <c r="P863" i="2"/>
  <c r="BI862" i="2"/>
  <c r="BH862" i="2"/>
  <c r="BG862" i="2"/>
  <c r="BE862" i="2"/>
  <c r="T862" i="2"/>
  <c r="R862" i="2"/>
  <c r="P862" i="2"/>
  <c r="BI861" i="2"/>
  <c r="BH861" i="2"/>
  <c r="BG861" i="2"/>
  <c r="BE861" i="2"/>
  <c r="T861" i="2"/>
  <c r="R861" i="2"/>
  <c r="P861" i="2"/>
  <c r="BI858" i="2"/>
  <c r="BH858" i="2"/>
  <c r="BG858" i="2"/>
  <c r="BE858" i="2"/>
  <c r="T858" i="2"/>
  <c r="R858" i="2"/>
  <c r="P858" i="2"/>
  <c r="BI857" i="2"/>
  <c r="BH857" i="2"/>
  <c r="BG857" i="2"/>
  <c r="BE857" i="2"/>
  <c r="T857" i="2"/>
  <c r="R857" i="2"/>
  <c r="P857" i="2"/>
  <c r="BI856" i="2"/>
  <c r="BH856" i="2"/>
  <c r="BG856" i="2"/>
  <c r="BE856" i="2"/>
  <c r="T856" i="2"/>
  <c r="R856" i="2"/>
  <c r="P856" i="2"/>
  <c r="BI855" i="2"/>
  <c r="BH855" i="2"/>
  <c r="BG855" i="2"/>
  <c r="BE855" i="2"/>
  <c r="T855" i="2"/>
  <c r="R855" i="2"/>
  <c r="P855" i="2"/>
  <c r="BI852" i="2"/>
  <c r="BH852" i="2"/>
  <c r="BG852" i="2"/>
  <c r="BE852" i="2"/>
  <c r="T852" i="2"/>
  <c r="R852" i="2"/>
  <c r="P852" i="2"/>
  <c r="BI850" i="2"/>
  <c r="BH850" i="2"/>
  <c r="BG850" i="2"/>
  <c r="BE850" i="2"/>
  <c r="T850" i="2"/>
  <c r="R850" i="2"/>
  <c r="P850" i="2"/>
  <c r="BI849" i="2"/>
  <c r="BH849" i="2"/>
  <c r="BG849" i="2"/>
  <c r="BE849" i="2"/>
  <c r="T849" i="2"/>
  <c r="R849" i="2"/>
  <c r="P849" i="2"/>
  <c r="BI848" i="2"/>
  <c r="BH848" i="2"/>
  <c r="BG848" i="2"/>
  <c r="BE848" i="2"/>
  <c r="T848" i="2"/>
  <c r="R848" i="2"/>
  <c r="P848" i="2"/>
  <c r="BI847" i="2"/>
  <c r="BH847" i="2"/>
  <c r="BG847" i="2"/>
  <c r="BE847" i="2"/>
  <c r="T847" i="2"/>
  <c r="R847" i="2"/>
  <c r="P847" i="2"/>
  <c r="BI846" i="2"/>
  <c r="BH846" i="2"/>
  <c r="BG846" i="2"/>
  <c r="BE846" i="2"/>
  <c r="T846" i="2"/>
  <c r="R846" i="2"/>
  <c r="P846" i="2"/>
  <c r="BI844" i="2"/>
  <c r="BH844" i="2"/>
  <c r="BG844" i="2"/>
  <c r="BE844" i="2"/>
  <c r="T844" i="2"/>
  <c r="R844" i="2"/>
  <c r="P844" i="2"/>
  <c r="BI843" i="2"/>
  <c r="BH843" i="2"/>
  <c r="BG843" i="2"/>
  <c r="BE843" i="2"/>
  <c r="T843" i="2"/>
  <c r="R843" i="2"/>
  <c r="P843" i="2"/>
  <c r="BI842" i="2"/>
  <c r="BH842" i="2"/>
  <c r="BG842" i="2"/>
  <c r="BE842" i="2"/>
  <c r="T842" i="2"/>
  <c r="R842" i="2"/>
  <c r="P842" i="2"/>
  <c r="BI839" i="2"/>
  <c r="BH839" i="2"/>
  <c r="BG839" i="2"/>
  <c r="BE839" i="2"/>
  <c r="T839" i="2"/>
  <c r="R839" i="2"/>
  <c r="P839" i="2"/>
  <c r="BI838" i="2"/>
  <c r="BH838" i="2"/>
  <c r="BG838" i="2"/>
  <c r="BE838" i="2"/>
  <c r="T838" i="2"/>
  <c r="R838" i="2"/>
  <c r="P838" i="2"/>
  <c r="BI837" i="2"/>
  <c r="BH837" i="2"/>
  <c r="BG837" i="2"/>
  <c r="BE837" i="2"/>
  <c r="T837" i="2"/>
  <c r="R837" i="2"/>
  <c r="P837" i="2"/>
  <c r="BI836" i="2"/>
  <c r="BH836" i="2"/>
  <c r="BG836" i="2"/>
  <c r="BE836" i="2"/>
  <c r="T836" i="2"/>
  <c r="R836" i="2"/>
  <c r="P836" i="2"/>
  <c r="BI835" i="2"/>
  <c r="BH835" i="2"/>
  <c r="BG835" i="2"/>
  <c r="BE835" i="2"/>
  <c r="T835" i="2"/>
  <c r="R835" i="2"/>
  <c r="P835" i="2"/>
  <c r="BI834" i="2"/>
  <c r="BH834" i="2"/>
  <c r="BG834" i="2"/>
  <c r="BE834" i="2"/>
  <c r="T834" i="2"/>
  <c r="R834" i="2"/>
  <c r="P834" i="2"/>
  <c r="BI833" i="2"/>
  <c r="BH833" i="2"/>
  <c r="BG833" i="2"/>
  <c r="BE833" i="2"/>
  <c r="T833" i="2"/>
  <c r="R833" i="2"/>
  <c r="P833" i="2"/>
  <c r="BI832" i="2"/>
  <c r="BH832" i="2"/>
  <c r="BG832" i="2"/>
  <c r="BE832" i="2"/>
  <c r="T832" i="2"/>
  <c r="R832" i="2"/>
  <c r="P832" i="2"/>
  <c r="BI831" i="2"/>
  <c r="BH831" i="2"/>
  <c r="BG831" i="2"/>
  <c r="BE831" i="2"/>
  <c r="T831" i="2"/>
  <c r="R831" i="2"/>
  <c r="P831" i="2"/>
  <c r="BI830" i="2"/>
  <c r="BH830" i="2"/>
  <c r="BG830" i="2"/>
  <c r="BE830" i="2"/>
  <c r="T830" i="2"/>
  <c r="R830" i="2"/>
  <c r="P830" i="2"/>
  <c r="BI829" i="2"/>
  <c r="BH829" i="2"/>
  <c r="BG829" i="2"/>
  <c r="BE829" i="2"/>
  <c r="T829" i="2"/>
  <c r="R829" i="2"/>
  <c r="P829" i="2"/>
  <c r="BI828" i="2"/>
  <c r="BH828" i="2"/>
  <c r="BG828" i="2"/>
  <c r="BE828" i="2"/>
  <c r="T828" i="2"/>
  <c r="R828" i="2"/>
  <c r="P828" i="2"/>
  <c r="BI827" i="2"/>
  <c r="BH827" i="2"/>
  <c r="BG827" i="2"/>
  <c r="BE827" i="2"/>
  <c r="T827" i="2"/>
  <c r="R827" i="2"/>
  <c r="P827" i="2"/>
  <c r="BI826" i="2"/>
  <c r="BH826" i="2"/>
  <c r="BG826" i="2"/>
  <c r="BE826" i="2"/>
  <c r="T826" i="2"/>
  <c r="R826" i="2"/>
  <c r="P826" i="2"/>
  <c r="BI825" i="2"/>
  <c r="BH825" i="2"/>
  <c r="BG825" i="2"/>
  <c r="BE825" i="2"/>
  <c r="T825" i="2"/>
  <c r="R825" i="2"/>
  <c r="P825" i="2"/>
  <c r="BI824" i="2"/>
  <c r="BH824" i="2"/>
  <c r="BG824" i="2"/>
  <c r="BE824" i="2"/>
  <c r="T824" i="2"/>
  <c r="R824" i="2"/>
  <c r="P824" i="2"/>
  <c r="BI823" i="2"/>
  <c r="BH823" i="2"/>
  <c r="BG823" i="2"/>
  <c r="BE823" i="2"/>
  <c r="T823" i="2"/>
  <c r="R823" i="2"/>
  <c r="P823" i="2"/>
  <c r="BI822" i="2"/>
  <c r="BH822" i="2"/>
  <c r="BG822" i="2"/>
  <c r="BE822" i="2"/>
  <c r="T822" i="2"/>
  <c r="R822" i="2"/>
  <c r="P822" i="2"/>
  <c r="BI821" i="2"/>
  <c r="BH821" i="2"/>
  <c r="BG821" i="2"/>
  <c r="BE821" i="2"/>
  <c r="T821" i="2"/>
  <c r="R821" i="2"/>
  <c r="P821" i="2"/>
  <c r="BI820" i="2"/>
  <c r="BH820" i="2"/>
  <c r="BG820" i="2"/>
  <c r="BE820" i="2"/>
  <c r="T820" i="2"/>
  <c r="R820" i="2"/>
  <c r="P820" i="2"/>
  <c r="BI819" i="2"/>
  <c r="BH819" i="2"/>
  <c r="BG819" i="2"/>
  <c r="BE819" i="2"/>
  <c r="T819" i="2"/>
  <c r="R819" i="2"/>
  <c r="P819" i="2"/>
  <c r="BI818" i="2"/>
  <c r="BH818" i="2"/>
  <c r="BG818" i="2"/>
  <c r="BE818" i="2"/>
  <c r="T818" i="2"/>
  <c r="R818" i="2"/>
  <c r="P818" i="2"/>
  <c r="BI817" i="2"/>
  <c r="BH817" i="2"/>
  <c r="BG817" i="2"/>
  <c r="BE817" i="2"/>
  <c r="T817" i="2"/>
  <c r="R817" i="2"/>
  <c r="P817" i="2"/>
  <c r="BI816" i="2"/>
  <c r="BH816" i="2"/>
  <c r="BG816" i="2"/>
  <c r="BE816" i="2"/>
  <c r="T816" i="2"/>
  <c r="R816" i="2"/>
  <c r="P816" i="2"/>
  <c r="BI815" i="2"/>
  <c r="BH815" i="2"/>
  <c r="BG815" i="2"/>
  <c r="BE815" i="2"/>
  <c r="T815" i="2"/>
  <c r="R815" i="2"/>
  <c r="P815" i="2"/>
  <c r="BI814" i="2"/>
  <c r="BH814" i="2"/>
  <c r="BG814" i="2"/>
  <c r="BE814" i="2"/>
  <c r="T814" i="2"/>
  <c r="R814" i="2"/>
  <c r="P814" i="2"/>
  <c r="BI813" i="2"/>
  <c r="BH813" i="2"/>
  <c r="BG813" i="2"/>
  <c r="BE813" i="2"/>
  <c r="T813" i="2"/>
  <c r="R813" i="2"/>
  <c r="P813" i="2"/>
  <c r="BI812" i="2"/>
  <c r="BH812" i="2"/>
  <c r="BG812" i="2"/>
  <c r="BE812" i="2"/>
  <c r="T812" i="2"/>
  <c r="R812" i="2"/>
  <c r="P812" i="2"/>
  <c r="BI811" i="2"/>
  <c r="BH811" i="2"/>
  <c r="BG811" i="2"/>
  <c r="BE811" i="2"/>
  <c r="T811" i="2"/>
  <c r="R811" i="2"/>
  <c r="P811" i="2"/>
  <c r="BI810" i="2"/>
  <c r="BH810" i="2"/>
  <c r="BG810" i="2"/>
  <c r="BE810" i="2"/>
  <c r="T810" i="2"/>
  <c r="R810" i="2"/>
  <c r="P810" i="2"/>
  <c r="BI809" i="2"/>
  <c r="BH809" i="2"/>
  <c r="BG809" i="2"/>
  <c r="BE809" i="2"/>
  <c r="T809" i="2"/>
  <c r="R809" i="2"/>
  <c r="P809" i="2"/>
  <c r="BI808" i="2"/>
  <c r="BH808" i="2"/>
  <c r="BG808" i="2"/>
  <c r="BE808" i="2"/>
  <c r="T808" i="2"/>
  <c r="R808" i="2"/>
  <c r="P808" i="2"/>
  <c r="BI806" i="2"/>
  <c r="BH806" i="2"/>
  <c r="BG806" i="2"/>
  <c r="BE806" i="2"/>
  <c r="T806" i="2"/>
  <c r="R806" i="2"/>
  <c r="P806" i="2"/>
  <c r="BI805" i="2"/>
  <c r="BH805" i="2"/>
  <c r="BG805" i="2"/>
  <c r="BE805" i="2"/>
  <c r="T805" i="2"/>
  <c r="R805" i="2"/>
  <c r="P805" i="2"/>
  <c r="BI804" i="2"/>
  <c r="BH804" i="2"/>
  <c r="BG804" i="2"/>
  <c r="BE804" i="2"/>
  <c r="T804" i="2"/>
  <c r="R804" i="2"/>
  <c r="P804" i="2"/>
  <c r="BI803" i="2"/>
  <c r="BH803" i="2"/>
  <c r="BG803" i="2"/>
  <c r="BE803" i="2"/>
  <c r="T803" i="2"/>
  <c r="R803" i="2"/>
  <c r="P803" i="2"/>
  <c r="BI802" i="2"/>
  <c r="BH802" i="2"/>
  <c r="BG802" i="2"/>
  <c r="BE802" i="2"/>
  <c r="T802" i="2"/>
  <c r="R802" i="2"/>
  <c r="P802" i="2"/>
  <c r="BI801" i="2"/>
  <c r="BH801" i="2"/>
  <c r="BG801" i="2"/>
  <c r="BE801" i="2"/>
  <c r="T801" i="2"/>
  <c r="R801" i="2"/>
  <c r="P801" i="2"/>
  <c r="BI800" i="2"/>
  <c r="BH800" i="2"/>
  <c r="BG800" i="2"/>
  <c r="BE800" i="2"/>
  <c r="T800" i="2"/>
  <c r="R800" i="2"/>
  <c r="P800" i="2"/>
  <c r="BI799" i="2"/>
  <c r="BH799" i="2"/>
  <c r="BG799" i="2"/>
  <c r="BE799" i="2"/>
  <c r="T799" i="2"/>
  <c r="R799" i="2"/>
  <c r="P799" i="2"/>
  <c r="BI798" i="2"/>
  <c r="BH798" i="2"/>
  <c r="BG798" i="2"/>
  <c r="BE798" i="2"/>
  <c r="T798" i="2"/>
  <c r="R798" i="2"/>
  <c r="P798" i="2"/>
  <c r="BI797" i="2"/>
  <c r="BH797" i="2"/>
  <c r="BG797" i="2"/>
  <c r="BE797" i="2"/>
  <c r="T797" i="2"/>
  <c r="R797" i="2"/>
  <c r="P797" i="2"/>
  <c r="BI796" i="2"/>
  <c r="BH796" i="2"/>
  <c r="BG796" i="2"/>
  <c r="BE796" i="2"/>
  <c r="T796" i="2"/>
  <c r="R796" i="2"/>
  <c r="P796" i="2"/>
  <c r="BI795" i="2"/>
  <c r="BH795" i="2"/>
  <c r="BG795" i="2"/>
  <c r="BE795" i="2"/>
  <c r="T795" i="2"/>
  <c r="R795" i="2"/>
  <c r="P795" i="2"/>
  <c r="BI794" i="2"/>
  <c r="BH794" i="2"/>
  <c r="BG794" i="2"/>
  <c r="BE794" i="2"/>
  <c r="T794" i="2"/>
  <c r="R794" i="2"/>
  <c r="P794" i="2"/>
  <c r="BI793" i="2"/>
  <c r="BH793" i="2"/>
  <c r="BG793" i="2"/>
  <c r="BE793" i="2"/>
  <c r="T793" i="2"/>
  <c r="R793" i="2"/>
  <c r="P793" i="2"/>
  <c r="BI792" i="2"/>
  <c r="BH792" i="2"/>
  <c r="BG792" i="2"/>
  <c r="BE792" i="2"/>
  <c r="T792" i="2"/>
  <c r="R792" i="2"/>
  <c r="P792" i="2"/>
  <c r="BI791" i="2"/>
  <c r="BH791" i="2"/>
  <c r="BG791" i="2"/>
  <c r="BE791" i="2"/>
  <c r="T791" i="2"/>
  <c r="R791" i="2"/>
  <c r="P791" i="2"/>
  <c r="BI790" i="2"/>
  <c r="BH790" i="2"/>
  <c r="BG790" i="2"/>
  <c r="BE790" i="2"/>
  <c r="T790" i="2"/>
  <c r="R790" i="2"/>
  <c r="P790" i="2"/>
  <c r="BI787" i="2"/>
  <c r="BH787" i="2"/>
  <c r="BG787" i="2"/>
  <c r="BE787" i="2"/>
  <c r="T787" i="2"/>
  <c r="R787" i="2"/>
  <c r="P787" i="2"/>
  <c r="BI784" i="2"/>
  <c r="BH784" i="2"/>
  <c r="BG784" i="2"/>
  <c r="BE784" i="2"/>
  <c r="T784" i="2"/>
  <c r="R784" i="2"/>
  <c r="P784" i="2"/>
  <c r="BI780" i="2"/>
  <c r="BH780" i="2"/>
  <c r="BG780" i="2"/>
  <c r="BE780" i="2"/>
  <c r="T780" i="2"/>
  <c r="R780" i="2"/>
  <c r="P780" i="2"/>
  <c r="BI778" i="2"/>
  <c r="BH778" i="2"/>
  <c r="BG778" i="2"/>
  <c r="BE778" i="2"/>
  <c r="T778" i="2"/>
  <c r="R778" i="2"/>
  <c r="P778" i="2"/>
  <c r="BI777" i="2"/>
  <c r="BH777" i="2"/>
  <c r="BG777" i="2"/>
  <c r="BE777" i="2"/>
  <c r="T777" i="2"/>
  <c r="R777" i="2"/>
  <c r="P777" i="2"/>
  <c r="BI775" i="2"/>
  <c r="BH775" i="2"/>
  <c r="BG775" i="2"/>
  <c r="BE775" i="2"/>
  <c r="T775" i="2"/>
  <c r="R775" i="2"/>
  <c r="P775" i="2"/>
  <c r="BI774" i="2"/>
  <c r="BH774" i="2"/>
  <c r="BG774" i="2"/>
  <c r="BE774" i="2"/>
  <c r="T774" i="2"/>
  <c r="R774" i="2"/>
  <c r="P774" i="2"/>
  <c r="BI772" i="2"/>
  <c r="BH772" i="2"/>
  <c r="BG772" i="2"/>
  <c r="BE772" i="2"/>
  <c r="T772" i="2"/>
  <c r="R772" i="2"/>
  <c r="P772" i="2"/>
  <c r="BI769" i="2"/>
  <c r="BH769" i="2"/>
  <c r="BG769" i="2"/>
  <c r="BE769" i="2"/>
  <c r="T769" i="2"/>
  <c r="R769" i="2"/>
  <c r="P769" i="2"/>
  <c r="BI768" i="2"/>
  <c r="BH768" i="2"/>
  <c r="BG768" i="2"/>
  <c r="BE768" i="2"/>
  <c r="T768" i="2"/>
  <c r="R768" i="2"/>
  <c r="P768" i="2"/>
  <c r="BI766" i="2"/>
  <c r="BH766" i="2"/>
  <c r="BG766" i="2"/>
  <c r="BE766" i="2"/>
  <c r="T766" i="2"/>
  <c r="R766" i="2"/>
  <c r="P766" i="2"/>
  <c r="BI765" i="2"/>
  <c r="BH765" i="2"/>
  <c r="BG765" i="2"/>
  <c r="BE765" i="2"/>
  <c r="T765" i="2"/>
  <c r="R765" i="2"/>
  <c r="P765" i="2"/>
  <c r="BI760" i="2"/>
  <c r="BH760" i="2"/>
  <c r="BG760" i="2"/>
  <c r="BE760" i="2"/>
  <c r="T760" i="2"/>
  <c r="R760" i="2"/>
  <c r="P760" i="2"/>
  <c r="BI757" i="2"/>
  <c r="BH757" i="2"/>
  <c r="BG757" i="2"/>
  <c r="BE757" i="2"/>
  <c r="T757" i="2"/>
  <c r="R757" i="2"/>
  <c r="P757" i="2"/>
  <c r="BI755" i="2"/>
  <c r="BH755" i="2"/>
  <c r="BG755" i="2"/>
  <c r="BE755" i="2"/>
  <c r="T755" i="2"/>
  <c r="R755" i="2"/>
  <c r="P755" i="2"/>
  <c r="BI754" i="2"/>
  <c r="BH754" i="2"/>
  <c r="BG754" i="2"/>
  <c r="BE754" i="2"/>
  <c r="T754" i="2"/>
  <c r="R754" i="2"/>
  <c r="P754" i="2"/>
  <c r="BI753" i="2"/>
  <c r="BH753" i="2"/>
  <c r="BG753" i="2"/>
  <c r="BE753" i="2"/>
  <c r="T753" i="2"/>
  <c r="R753" i="2"/>
  <c r="P753" i="2"/>
  <c r="BI752" i="2"/>
  <c r="BH752" i="2"/>
  <c r="BG752" i="2"/>
  <c r="BE752" i="2"/>
  <c r="T752" i="2"/>
  <c r="R752" i="2"/>
  <c r="P752" i="2"/>
  <c r="BI749" i="2"/>
  <c r="BH749" i="2"/>
  <c r="BG749" i="2"/>
  <c r="BE749" i="2"/>
  <c r="T749" i="2"/>
  <c r="R749" i="2"/>
  <c r="P749" i="2"/>
  <c r="BI746" i="2"/>
  <c r="BH746" i="2"/>
  <c r="BG746" i="2"/>
  <c r="BE746" i="2"/>
  <c r="T746" i="2"/>
  <c r="R746" i="2"/>
  <c r="P746" i="2"/>
  <c r="BI743" i="2"/>
  <c r="BH743" i="2"/>
  <c r="BG743" i="2"/>
  <c r="BE743" i="2"/>
  <c r="T743" i="2"/>
  <c r="R743" i="2"/>
  <c r="P743" i="2"/>
  <c r="BI740" i="2"/>
  <c r="BH740" i="2"/>
  <c r="BG740" i="2"/>
  <c r="BE740" i="2"/>
  <c r="T740" i="2"/>
  <c r="R740" i="2"/>
  <c r="P740" i="2"/>
  <c r="BI739" i="2"/>
  <c r="BH739" i="2"/>
  <c r="BG739" i="2"/>
  <c r="BE739" i="2"/>
  <c r="T739" i="2"/>
  <c r="R739" i="2"/>
  <c r="P739" i="2"/>
  <c r="BI738" i="2"/>
  <c r="BH738" i="2"/>
  <c r="BG738" i="2"/>
  <c r="BE738" i="2"/>
  <c r="T738" i="2"/>
  <c r="R738" i="2"/>
  <c r="P738" i="2"/>
  <c r="BI736" i="2"/>
  <c r="BH736" i="2"/>
  <c r="BG736" i="2"/>
  <c r="BE736" i="2"/>
  <c r="T736" i="2"/>
  <c r="R736" i="2"/>
  <c r="P736" i="2"/>
  <c r="BI734" i="2"/>
  <c r="BH734" i="2"/>
  <c r="BG734" i="2"/>
  <c r="BE734" i="2"/>
  <c r="T734" i="2"/>
  <c r="R734" i="2"/>
  <c r="P734" i="2"/>
  <c r="BI731" i="2"/>
  <c r="BH731" i="2"/>
  <c r="BG731" i="2"/>
  <c r="BE731" i="2"/>
  <c r="T731" i="2"/>
  <c r="R731" i="2"/>
  <c r="P731" i="2"/>
  <c r="BI730" i="2"/>
  <c r="BH730" i="2"/>
  <c r="BG730" i="2"/>
  <c r="BE730" i="2"/>
  <c r="T730" i="2"/>
  <c r="R730" i="2"/>
  <c r="P730" i="2"/>
  <c r="BI727" i="2"/>
  <c r="BH727" i="2"/>
  <c r="BG727" i="2"/>
  <c r="BE727" i="2"/>
  <c r="T727" i="2"/>
  <c r="R727" i="2"/>
  <c r="P727" i="2"/>
  <c r="BI726" i="2"/>
  <c r="BH726" i="2"/>
  <c r="BG726" i="2"/>
  <c r="BE726" i="2"/>
  <c r="T726" i="2"/>
  <c r="R726" i="2"/>
  <c r="P726" i="2"/>
  <c r="BI724" i="2"/>
  <c r="BH724" i="2"/>
  <c r="BG724" i="2"/>
  <c r="BE724" i="2"/>
  <c r="T724" i="2"/>
  <c r="R724" i="2"/>
  <c r="P724" i="2"/>
  <c r="BI721" i="2"/>
  <c r="BH721" i="2"/>
  <c r="BG721" i="2"/>
  <c r="BE721" i="2"/>
  <c r="T721" i="2"/>
  <c r="R721" i="2"/>
  <c r="P721" i="2"/>
  <c r="BI720" i="2"/>
  <c r="BH720" i="2"/>
  <c r="BG720" i="2"/>
  <c r="BE720" i="2"/>
  <c r="T720" i="2"/>
  <c r="R720" i="2"/>
  <c r="P720" i="2"/>
  <c r="BI717" i="2"/>
  <c r="BH717" i="2"/>
  <c r="BG717" i="2"/>
  <c r="BE717" i="2"/>
  <c r="T717" i="2"/>
  <c r="R717" i="2"/>
  <c r="P717" i="2"/>
  <c r="BI711" i="2"/>
  <c r="BH711" i="2"/>
  <c r="BG711" i="2"/>
  <c r="BE711" i="2"/>
  <c r="T711" i="2"/>
  <c r="R711" i="2"/>
  <c r="P711" i="2"/>
  <c r="BI708" i="2"/>
  <c r="BH708" i="2"/>
  <c r="BG708" i="2"/>
  <c r="BE708" i="2"/>
  <c r="T708" i="2"/>
  <c r="R708" i="2"/>
  <c r="P708" i="2"/>
  <c r="BI705" i="2"/>
  <c r="BH705" i="2"/>
  <c r="BG705" i="2"/>
  <c r="BE705" i="2"/>
  <c r="T705" i="2"/>
  <c r="R705" i="2"/>
  <c r="P705" i="2"/>
  <c r="BI702" i="2"/>
  <c r="BH702" i="2"/>
  <c r="BG702" i="2"/>
  <c r="BE702" i="2"/>
  <c r="T702" i="2"/>
  <c r="R702" i="2"/>
  <c r="P702" i="2"/>
  <c r="BI699" i="2"/>
  <c r="BH699" i="2"/>
  <c r="BG699" i="2"/>
  <c r="BE699" i="2"/>
  <c r="T699" i="2"/>
  <c r="R699" i="2"/>
  <c r="P699" i="2"/>
  <c r="BI698" i="2"/>
  <c r="BH698" i="2"/>
  <c r="BG698" i="2"/>
  <c r="BE698" i="2"/>
  <c r="T698" i="2"/>
  <c r="R698" i="2"/>
  <c r="P698" i="2"/>
  <c r="BI695" i="2"/>
  <c r="BH695" i="2"/>
  <c r="BG695" i="2"/>
  <c r="BE695" i="2"/>
  <c r="T695" i="2"/>
  <c r="T694" i="2" s="1"/>
  <c r="R695" i="2"/>
  <c r="R694" i="2" s="1"/>
  <c r="P695" i="2"/>
  <c r="P694" i="2" s="1"/>
  <c r="BI692" i="2"/>
  <c r="BH692" i="2"/>
  <c r="BG692" i="2"/>
  <c r="BE692" i="2"/>
  <c r="T692" i="2"/>
  <c r="R692" i="2"/>
  <c r="P692" i="2"/>
  <c r="BI690" i="2"/>
  <c r="BH690" i="2"/>
  <c r="BG690" i="2"/>
  <c r="BE690" i="2"/>
  <c r="T690" i="2"/>
  <c r="R690" i="2"/>
  <c r="P690" i="2"/>
  <c r="BI689" i="2"/>
  <c r="BH689" i="2"/>
  <c r="BG689" i="2"/>
  <c r="BE689" i="2"/>
  <c r="T689" i="2"/>
  <c r="R689" i="2"/>
  <c r="P689" i="2"/>
  <c r="BI685" i="2"/>
  <c r="BH685" i="2"/>
  <c r="BG685" i="2"/>
  <c r="BE685" i="2"/>
  <c r="T685" i="2"/>
  <c r="R685" i="2"/>
  <c r="P685" i="2"/>
  <c r="BI681" i="2"/>
  <c r="BH681" i="2"/>
  <c r="BG681" i="2"/>
  <c r="BE681" i="2"/>
  <c r="T681" i="2"/>
  <c r="R681" i="2"/>
  <c r="P681" i="2"/>
  <c r="BI679" i="2"/>
  <c r="BH679" i="2"/>
  <c r="BG679" i="2"/>
  <c r="BE679" i="2"/>
  <c r="T679" i="2"/>
  <c r="R679" i="2"/>
  <c r="P679" i="2"/>
  <c r="BI678" i="2"/>
  <c r="BH678" i="2"/>
  <c r="BG678" i="2"/>
  <c r="BE678" i="2"/>
  <c r="T678" i="2"/>
  <c r="R678" i="2"/>
  <c r="P678" i="2"/>
  <c r="BI676" i="2"/>
  <c r="BH676" i="2"/>
  <c r="BG676" i="2"/>
  <c r="BE676" i="2"/>
  <c r="T676" i="2"/>
  <c r="R676" i="2"/>
  <c r="P676" i="2"/>
  <c r="BI675" i="2"/>
  <c r="BH675" i="2"/>
  <c r="BG675" i="2"/>
  <c r="BE675" i="2"/>
  <c r="T675" i="2"/>
  <c r="R675" i="2"/>
  <c r="P675" i="2"/>
  <c r="BI673" i="2"/>
  <c r="BH673" i="2"/>
  <c r="BG673" i="2"/>
  <c r="BE673" i="2"/>
  <c r="T673" i="2"/>
  <c r="R673" i="2"/>
  <c r="P673" i="2"/>
  <c r="BI671" i="2"/>
  <c r="BH671" i="2"/>
  <c r="BG671" i="2"/>
  <c r="BE671" i="2"/>
  <c r="T671" i="2"/>
  <c r="R671" i="2"/>
  <c r="P671" i="2"/>
  <c r="BI666" i="2"/>
  <c r="BH666" i="2"/>
  <c r="BG666" i="2"/>
  <c r="BE666" i="2"/>
  <c r="T666" i="2"/>
  <c r="R666" i="2"/>
  <c r="P666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8" i="2"/>
  <c r="BH658" i="2"/>
  <c r="BG658" i="2"/>
  <c r="BE658" i="2"/>
  <c r="T658" i="2"/>
  <c r="R658" i="2"/>
  <c r="P658" i="2"/>
  <c r="BI656" i="2"/>
  <c r="BH656" i="2"/>
  <c r="BG656" i="2"/>
  <c r="BE656" i="2"/>
  <c r="T656" i="2"/>
  <c r="R656" i="2"/>
  <c r="P656" i="2"/>
  <c r="BI654" i="2"/>
  <c r="BH654" i="2"/>
  <c r="BG654" i="2"/>
  <c r="BE654" i="2"/>
  <c r="T654" i="2"/>
  <c r="R654" i="2"/>
  <c r="P654" i="2"/>
  <c r="BI651" i="2"/>
  <c r="BH651" i="2"/>
  <c r="BG651" i="2"/>
  <c r="BE651" i="2"/>
  <c r="T651" i="2"/>
  <c r="R651" i="2"/>
  <c r="P651" i="2"/>
  <c r="BI650" i="2"/>
  <c r="BH650" i="2"/>
  <c r="BG650" i="2"/>
  <c r="BE650" i="2"/>
  <c r="T650" i="2"/>
  <c r="R650" i="2"/>
  <c r="P650" i="2"/>
  <c r="BI649" i="2"/>
  <c r="BH649" i="2"/>
  <c r="BG649" i="2"/>
  <c r="BE649" i="2"/>
  <c r="T649" i="2"/>
  <c r="R649" i="2"/>
  <c r="P649" i="2"/>
  <c r="BI648" i="2"/>
  <c r="BH648" i="2"/>
  <c r="BG648" i="2"/>
  <c r="BE648" i="2"/>
  <c r="T648" i="2"/>
  <c r="R648" i="2"/>
  <c r="P648" i="2"/>
  <c r="BI647" i="2"/>
  <c r="BH647" i="2"/>
  <c r="BG647" i="2"/>
  <c r="BE647" i="2"/>
  <c r="T647" i="2"/>
  <c r="R647" i="2"/>
  <c r="P647" i="2"/>
  <c r="BI646" i="2"/>
  <c r="BH646" i="2"/>
  <c r="BG646" i="2"/>
  <c r="BE646" i="2"/>
  <c r="T646" i="2"/>
  <c r="R646" i="2"/>
  <c r="P646" i="2"/>
  <c r="BI645" i="2"/>
  <c r="BH645" i="2"/>
  <c r="BG645" i="2"/>
  <c r="BE645" i="2"/>
  <c r="T645" i="2"/>
  <c r="R645" i="2"/>
  <c r="P645" i="2"/>
  <c r="BI644" i="2"/>
  <c r="BH644" i="2"/>
  <c r="BG644" i="2"/>
  <c r="BE644" i="2"/>
  <c r="T644" i="2"/>
  <c r="R644" i="2"/>
  <c r="P644" i="2"/>
  <c r="BI643" i="2"/>
  <c r="BH643" i="2"/>
  <c r="BG643" i="2"/>
  <c r="BE643" i="2"/>
  <c r="T643" i="2"/>
  <c r="R643" i="2"/>
  <c r="P643" i="2"/>
  <c r="BI640" i="2"/>
  <c r="BH640" i="2"/>
  <c r="BG640" i="2"/>
  <c r="BE640" i="2"/>
  <c r="T640" i="2"/>
  <c r="R640" i="2"/>
  <c r="P640" i="2"/>
  <c r="BI637" i="2"/>
  <c r="BH637" i="2"/>
  <c r="BG637" i="2"/>
  <c r="BE637" i="2"/>
  <c r="T637" i="2"/>
  <c r="R637" i="2"/>
  <c r="P637" i="2"/>
  <c r="BI636" i="2"/>
  <c r="BH636" i="2"/>
  <c r="BG636" i="2"/>
  <c r="BE636" i="2"/>
  <c r="T636" i="2"/>
  <c r="R636" i="2"/>
  <c r="P636" i="2"/>
  <c r="BI635" i="2"/>
  <c r="BH635" i="2"/>
  <c r="BG635" i="2"/>
  <c r="BE635" i="2"/>
  <c r="T635" i="2"/>
  <c r="R635" i="2"/>
  <c r="P635" i="2"/>
  <c r="BI634" i="2"/>
  <c r="BH634" i="2"/>
  <c r="BG634" i="2"/>
  <c r="BE634" i="2"/>
  <c r="T634" i="2"/>
  <c r="R634" i="2"/>
  <c r="P634" i="2"/>
  <c r="BI633" i="2"/>
  <c r="BH633" i="2"/>
  <c r="BG633" i="2"/>
  <c r="BE633" i="2"/>
  <c r="T633" i="2"/>
  <c r="R633" i="2"/>
  <c r="P633" i="2"/>
  <c r="BI632" i="2"/>
  <c r="BH632" i="2"/>
  <c r="BG632" i="2"/>
  <c r="BE632" i="2"/>
  <c r="T632" i="2"/>
  <c r="R632" i="2"/>
  <c r="P632" i="2"/>
  <c r="BI631" i="2"/>
  <c r="BH631" i="2"/>
  <c r="BG631" i="2"/>
  <c r="BE631" i="2"/>
  <c r="T631" i="2"/>
  <c r="R631" i="2"/>
  <c r="P631" i="2"/>
  <c r="BI630" i="2"/>
  <c r="BH630" i="2"/>
  <c r="BG630" i="2"/>
  <c r="BE630" i="2"/>
  <c r="T630" i="2"/>
  <c r="R630" i="2"/>
  <c r="P630" i="2"/>
  <c r="BI629" i="2"/>
  <c r="BH629" i="2"/>
  <c r="BG629" i="2"/>
  <c r="BE629" i="2"/>
  <c r="T629" i="2"/>
  <c r="R629" i="2"/>
  <c r="P629" i="2"/>
  <c r="BI626" i="2"/>
  <c r="BH626" i="2"/>
  <c r="BG626" i="2"/>
  <c r="BE626" i="2"/>
  <c r="T626" i="2"/>
  <c r="R626" i="2"/>
  <c r="P626" i="2"/>
  <c r="BI625" i="2"/>
  <c r="BH625" i="2"/>
  <c r="BG625" i="2"/>
  <c r="BE625" i="2"/>
  <c r="T625" i="2"/>
  <c r="R625" i="2"/>
  <c r="P625" i="2"/>
  <c r="BI622" i="2"/>
  <c r="BH622" i="2"/>
  <c r="BG622" i="2"/>
  <c r="BE622" i="2"/>
  <c r="T622" i="2"/>
  <c r="R622" i="2"/>
  <c r="P622" i="2"/>
  <c r="BI621" i="2"/>
  <c r="BH621" i="2"/>
  <c r="BG621" i="2"/>
  <c r="BE621" i="2"/>
  <c r="T621" i="2"/>
  <c r="R621" i="2"/>
  <c r="P621" i="2"/>
  <c r="BI618" i="2"/>
  <c r="BH618" i="2"/>
  <c r="BG618" i="2"/>
  <c r="BE618" i="2"/>
  <c r="T618" i="2"/>
  <c r="R618" i="2"/>
  <c r="P618" i="2"/>
  <c r="BI617" i="2"/>
  <c r="BH617" i="2"/>
  <c r="BG617" i="2"/>
  <c r="BE617" i="2"/>
  <c r="T617" i="2"/>
  <c r="R617" i="2"/>
  <c r="P617" i="2"/>
  <c r="BI615" i="2"/>
  <c r="BH615" i="2"/>
  <c r="BG615" i="2"/>
  <c r="BE615" i="2"/>
  <c r="T615" i="2"/>
  <c r="R615" i="2"/>
  <c r="P615" i="2"/>
  <c r="BI614" i="2"/>
  <c r="BH614" i="2"/>
  <c r="BG614" i="2"/>
  <c r="BE614" i="2"/>
  <c r="T614" i="2"/>
  <c r="R614" i="2"/>
  <c r="P614" i="2"/>
  <c r="BI611" i="2"/>
  <c r="BH611" i="2"/>
  <c r="BG611" i="2"/>
  <c r="BE611" i="2"/>
  <c r="T611" i="2"/>
  <c r="R611" i="2"/>
  <c r="P611" i="2"/>
  <c r="BI610" i="2"/>
  <c r="BH610" i="2"/>
  <c r="BG610" i="2"/>
  <c r="BE610" i="2"/>
  <c r="T610" i="2"/>
  <c r="R610" i="2"/>
  <c r="P610" i="2"/>
  <c r="BI609" i="2"/>
  <c r="BH609" i="2"/>
  <c r="BG609" i="2"/>
  <c r="BE609" i="2"/>
  <c r="T609" i="2"/>
  <c r="R609" i="2"/>
  <c r="P609" i="2"/>
  <c r="BI608" i="2"/>
  <c r="BH608" i="2"/>
  <c r="BG608" i="2"/>
  <c r="BE608" i="2"/>
  <c r="T608" i="2"/>
  <c r="R608" i="2"/>
  <c r="P608" i="2"/>
  <c r="BI607" i="2"/>
  <c r="BH607" i="2"/>
  <c r="BG607" i="2"/>
  <c r="BE607" i="2"/>
  <c r="T607" i="2"/>
  <c r="R607" i="2"/>
  <c r="P607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599" i="2"/>
  <c r="BH599" i="2"/>
  <c r="BG599" i="2"/>
  <c r="BE599" i="2"/>
  <c r="T599" i="2"/>
  <c r="R599" i="2"/>
  <c r="P599" i="2"/>
  <c r="BI594" i="2"/>
  <c r="BH594" i="2"/>
  <c r="BG594" i="2"/>
  <c r="BE594" i="2"/>
  <c r="T594" i="2"/>
  <c r="R594" i="2"/>
  <c r="P594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6" i="2"/>
  <c r="BH586" i="2"/>
  <c r="BG586" i="2"/>
  <c r="BE586" i="2"/>
  <c r="T586" i="2"/>
  <c r="R586" i="2"/>
  <c r="P586" i="2"/>
  <c r="BI585" i="2"/>
  <c r="BH585" i="2"/>
  <c r="BG585" i="2"/>
  <c r="BE585" i="2"/>
  <c r="T585" i="2"/>
  <c r="R585" i="2"/>
  <c r="P585" i="2"/>
  <c r="BI583" i="2"/>
  <c r="BH583" i="2"/>
  <c r="BG583" i="2"/>
  <c r="BE583" i="2"/>
  <c r="T583" i="2"/>
  <c r="R583" i="2"/>
  <c r="P583" i="2"/>
  <c r="BI581" i="2"/>
  <c r="BH581" i="2"/>
  <c r="BG581" i="2"/>
  <c r="BE581" i="2"/>
  <c r="T581" i="2"/>
  <c r="R581" i="2"/>
  <c r="P581" i="2"/>
  <c r="BI580" i="2"/>
  <c r="BH580" i="2"/>
  <c r="BG580" i="2"/>
  <c r="BE580" i="2"/>
  <c r="T580" i="2"/>
  <c r="R580" i="2"/>
  <c r="P580" i="2"/>
  <c r="BI577" i="2"/>
  <c r="BH577" i="2"/>
  <c r="BG577" i="2"/>
  <c r="BE577" i="2"/>
  <c r="T577" i="2"/>
  <c r="R577" i="2"/>
  <c r="P577" i="2"/>
  <c r="BI574" i="2"/>
  <c r="BH574" i="2"/>
  <c r="BG574" i="2"/>
  <c r="BE574" i="2"/>
  <c r="T574" i="2"/>
  <c r="R574" i="2"/>
  <c r="P574" i="2"/>
  <c r="BI570" i="2"/>
  <c r="BH570" i="2"/>
  <c r="BG570" i="2"/>
  <c r="BE570" i="2"/>
  <c r="T570" i="2"/>
  <c r="R570" i="2"/>
  <c r="P570" i="2"/>
  <c r="BI569" i="2"/>
  <c r="BH569" i="2"/>
  <c r="BG569" i="2"/>
  <c r="BE569" i="2"/>
  <c r="T569" i="2"/>
  <c r="R569" i="2"/>
  <c r="P569" i="2"/>
  <c r="BI568" i="2"/>
  <c r="BH568" i="2"/>
  <c r="BG568" i="2"/>
  <c r="BE568" i="2"/>
  <c r="T568" i="2"/>
  <c r="R568" i="2"/>
  <c r="P568" i="2"/>
  <c r="BI564" i="2"/>
  <c r="BH564" i="2"/>
  <c r="BG564" i="2"/>
  <c r="BE564" i="2"/>
  <c r="T564" i="2"/>
  <c r="R564" i="2"/>
  <c r="P564" i="2"/>
  <c r="BI560" i="2"/>
  <c r="BH560" i="2"/>
  <c r="BG560" i="2"/>
  <c r="BE560" i="2"/>
  <c r="T560" i="2"/>
  <c r="R560" i="2"/>
  <c r="P560" i="2"/>
  <c r="BI554" i="2"/>
  <c r="BH554" i="2"/>
  <c r="BG554" i="2"/>
  <c r="BE554" i="2"/>
  <c r="T554" i="2"/>
  <c r="R554" i="2"/>
  <c r="P554" i="2"/>
  <c r="BI553" i="2"/>
  <c r="BH553" i="2"/>
  <c r="BG553" i="2"/>
  <c r="BE553" i="2"/>
  <c r="T553" i="2"/>
  <c r="R553" i="2"/>
  <c r="P553" i="2"/>
  <c r="BI547" i="2"/>
  <c r="BH547" i="2"/>
  <c r="BG547" i="2"/>
  <c r="BE547" i="2"/>
  <c r="T547" i="2"/>
  <c r="R547" i="2"/>
  <c r="P547" i="2"/>
  <c r="BI543" i="2"/>
  <c r="BH543" i="2"/>
  <c r="BG543" i="2"/>
  <c r="BE543" i="2"/>
  <c r="T543" i="2"/>
  <c r="R543" i="2"/>
  <c r="P543" i="2"/>
  <c r="BI539" i="2"/>
  <c r="BH539" i="2"/>
  <c r="BG539" i="2"/>
  <c r="BE539" i="2"/>
  <c r="T539" i="2"/>
  <c r="R539" i="2"/>
  <c r="P539" i="2"/>
  <c r="BI538" i="2"/>
  <c r="BH538" i="2"/>
  <c r="BG538" i="2"/>
  <c r="BE538" i="2"/>
  <c r="T538" i="2"/>
  <c r="R538" i="2"/>
  <c r="P538" i="2"/>
  <c r="BI536" i="2"/>
  <c r="BH536" i="2"/>
  <c r="BG536" i="2"/>
  <c r="BE536" i="2"/>
  <c r="T536" i="2"/>
  <c r="R536" i="2"/>
  <c r="P536" i="2"/>
  <c r="BI535" i="2"/>
  <c r="BH535" i="2"/>
  <c r="BG535" i="2"/>
  <c r="BE535" i="2"/>
  <c r="T535" i="2"/>
  <c r="R535" i="2"/>
  <c r="P535" i="2"/>
  <c r="BI531" i="2"/>
  <c r="BH531" i="2"/>
  <c r="BG531" i="2"/>
  <c r="BE531" i="2"/>
  <c r="T531" i="2"/>
  <c r="R531" i="2"/>
  <c r="P531" i="2"/>
  <c r="BI527" i="2"/>
  <c r="BH527" i="2"/>
  <c r="BG527" i="2"/>
  <c r="BE527" i="2"/>
  <c r="T527" i="2"/>
  <c r="R527" i="2"/>
  <c r="P527" i="2"/>
  <c r="BI526" i="2"/>
  <c r="BH526" i="2"/>
  <c r="BG526" i="2"/>
  <c r="BE526" i="2"/>
  <c r="T526" i="2"/>
  <c r="R526" i="2"/>
  <c r="P526" i="2"/>
  <c r="BI518" i="2"/>
  <c r="BH518" i="2"/>
  <c r="BG518" i="2"/>
  <c r="BE518" i="2"/>
  <c r="T518" i="2"/>
  <c r="R518" i="2"/>
  <c r="P518" i="2"/>
  <c r="BI515" i="2"/>
  <c r="BH515" i="2"/>
  <c r="BG515" i="2"/>
  <c r="BE515" i="2"/>
  <c r="T515" i="2"/>
  <c r="R515" i="2"/>
  <c r="P515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1" i="2"/>
  <c r="BH511" i="2"/>
  <c r="BG511" i="2"/>
  <c r="BE511" i="2"/>
  <c r="T511" i="2"/>
  <c r="R511" i="2"/>
  <c r="P511" i="2"/>
  <c r="BI509" i="2"/>
  <c r="BH509" i="2"/>
  <c r="BG509" i="2"/>
  <c r="BE509" i="2"/>
  <c r="T509" i="2"/>
  <c r="R509" i="2"/>
  <c r="P509" i="2"/>
  <c r="BI508" i="2"/>
  <c r="BH508" i="2"/>
  <c r="BG508" i="2"/>
  <c r="BE508" i="2"/>
  <c r="T508" i="2"/>
  <c r="R508" i="2"/>
  <c r="P508" i="2"/>
  <c r="BI506" i="2"/>
  <c r="BH506" i="2"/>
  <c r="BG506" i="2"/>
  <c r="BE506" i="2"/>
  <c r="T506" i="2"/>
  <c r="R506" i="2"/>
  <c r="P506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4" i="2"/>
  <c r="BH494" i="2"/>
  <c r="BG494" i="2"/>
  <c r="BE494" i="2"/>
  <c r="T494" i="2"/>
  <c r="R494" i="2"/>
  <c r="P494" i="2"/>
  <c r="BI489" i="2"/>
  <c r="BH489" i="2"/>
  <c r="BG489" i="2"/>
  <c r="BE489" i="2"/>
  <c r="T489" i="2"/>
  <c r="R489" i="2"/>
  <c r="P489" i="2"/>
  <c r="BI488" i="2"/>
  <c r="BH488" i="2"/>
  <c r="BG488" i="2"/>
  <c r="BE488" i="2"/>
  <c r="T488" i="2"/>
  <c r="R488" i="2"/>
  <c r="P488" i="2"/>
  <c r="BI483" i="2"/>
  <c r="BH483" i="2"/>
  <c r="BG483" i="2"/>
  <c r="BE483" i="2"/>
  <c r="T483" i="2"/>
  <c r="R483" i="2"/>
  <c r="P483" i="2"/>
  <c r="BI482" i="2"/>
  <c r="BH482" i="2"/>
  <c r="BG482" i="2"/>
  <c r="BE482" i="2"/>
  <c r="T482" i="2"/>
  <c r="R482" i="2"/>
  <c r="P482" i="2"/>
  <c r="BI481" i="2"/>
  <c r="BH481" i="2"/>
  <c r="BG481" i="2"/>
  <c r="BE481" i="2"/>
  <c r="T481" i="2"/>
  <c r="R481" i="2"/>
  <c r="P481" i="2"/>
  <c r="BI474" i="2"/>
  <c r="BH474" i="2"/>
  <c r="BG474" i="2"/>
  <c r="BE474" i="2"/>
  <c r="T474" i="2"/>
  <c r="R474" i="2"/>
  <c r="P474" i="2"/>
  <c r="BI473" i="2"/>
  <c r="BH473" i="2"/>
  <c r="BG473" i="2"/>
  <c r="BE473" i="2"/>
  <c r="T473" i="2"/>
  <c r="R473" i="2"/>
  <c r="P473" i="2"/>
  <c r="BI472" i="2"/>
  <c r="BH472" i="2"/>
  <c r="BG472" i="2"/>
  <c r="BE472" i="2"/>
  <c r="T472" i="2"/>
  <c r="R472" i="2"/>
  <c r="P472" i="2"/>
  <c r="BI471" i="2"/>
  <c r="BH471" i="2"/>
  <c r="BG471" i="2"/>
  <c r="BE471" i="2"/>
  <c r="T471" i="2"/>
  <c r="R471" i="2"/>
  <c r="P471" i="2"/>
  <c r="BI464" i="2"/>
  <c r="BH464" i="2"/>
  <c r="BG464" i="2"/>
  <c r="BE464" i="2"/>
  <c r="T464" i="2"/>
  <c r="R464" i="2"/>
  <c r="P464" i="2"/>
  <c r="BI446" i="2"/>
  <c r="BH446" i="2"/>
  <c r="BG446" i="2"/>
  <c r="BE446" i="2"/>
  <c r="T446" i="2"/>
  <c r="R446" i="2"/>
  <c r="P446" i="2"/>
  <c r="BI443" i="2"/>
  <c r="BH443" i="2"/>
  <c r="BG443" i="2"/>
  <c r="BE443" i="2"/>
  <c r="T443" i="2"/>
  <c r="R443" i="2"/>
  <c r="P443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8" i="2"/>
  <c r="BH438" i="2"/>
  <c r="BG438" i="2"/>
  <c r="BE438" i="2"/>
  <c r="T438" i="2"/>
  <c r="R438" i="2"/>
  <c r="P438" i="2"/>
  <c r="BI435" i="2"/>
  <c r="BH435" i="2"/>
  <c r="BG435" i="2"/>
  <c r="BE435" i="2"/>
  <c r="T435" i="2"/>
  <c r="R435" i="2"/>
  <c r="P435" i="2"/>
  <c r="BI432" i="2"/>
  <c r="BH432" i="2"/>
  <c r="BG432" i="2"/>
  <c r="BE432" i="2"/>
  <c r="T432" i="2"/>
  <c r="R432" i="2"/>
  <c r="P432" i="2"/>
  <c r="BI431" i="2"/>
  <c r="BH431" i="2"/>
  <c r="BG431" i="2"/>
  <c r="BE431" i="2"/>
  <c r="T431" i="2"/>
  <c r="R431" i="2"/>
  <c r="P431" i="2"/>
  <c r="BI425" i="2"/>
  <c r="BH425" i="2"/>
  <c r="BG425" i="2"/>
  <c r="BE425" i="2"/>
  <c r="T425" i="2"/>
  <c r="R425" i="2"/>
  <c r="P425" i="2"/>
  <c r="BI416" i="2"/>
  <c r="BH416" i="2"/>
  <c r="BG416" i="2"/>
  <c r="BE416" i="2"/>
  <c r="T416" i="2"/>
  <c r="R416" i="2"/>
  <c r="P416" i="2"/>
  <c r="BI414" i="2"/>
  <c r="BH414" i="2"/>
  <c r="BG414" i="2"/>
  <c r="BE414" i="2"/>
  <c r="T414" i="2"/>
  <c r="R414" i="2"/>
  <c r="P414" i="2"/>
  <c r="BI411" i="2"/>
  <c r="BH411" i="2"/>
  <c r="BG411" i="2"/>
  <c r="BE411" i="2"/>
  <c r="T411" i="2"/>
  <c r="R411" i="2"/>
  <c r="P411" i="2"/>
  <c r="BI410" i="2"/>
  <c r="BH410" i="2"/>
  <c r="BG410" i="2"/>
  <c r="BE410" i="2"/>
  <c r="T410" i="2"/>
  <c r="R410" i="2"/>
  <c r="P410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2" i="2"/>
  <c r="BH392" i="2"/>
  <c r="BG392" i="2"/>
  <c r="BE392" i="2"/>
  <c r="T392" i="2"/>
  <c r="R392" i="2"/>
  <c r="P392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5" i="2"/>
  <c r="BH385" i="2"/>
  <c r="BG385" i="2"/>
  <c r="BE385" i="2"/>
  <c r="T385" i="2"/>
  <c r="R385" i="2"/>
  <c r="P385" i="2"/>
  <c r="BI384" i="2"/>
  <c r="BH384" i="2"/>
  <c r="BG384" i="2"/>
  <c r="BE384" i="2"/>
  <c r="T384" i="2"/>
  <c r="R384" i="2"/>
  <c r="P384" i="2"/>
  <c r="BI380" i="2"/>
  <c r="BH380" i="2"/>
  <c r="BG380" i="2"/>
  <c r="BE380" i="2"/>
  <c r="T380" i="2"/>
  <c r="R380" i="2"/>
  <c r="P380" i="2"/>
  <c r="BI370" i="2"/>
  <c r="BH370" i="2"/>
  <c r="BG370" i="2"/>
  <c r="BE370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53" i="2"/>
  <c r="BH353" i="2"/>
  <c r="BG353" i="2"/>
  <c r="BE353" i="2"/>
  <c r="T353" i="2"/>
  <c r="R353" i="2"/>
  <c r="P353" i="2"/>
  <c r="BI349" i="2"/>
  <c r="BH349" i="2"/>
  <c r="BG349" i="2"/>
  <c r="BE349" i="2"/>
  <c r="T349" i="2"/>
  <c r="R349" i="2"/>
  <c r="P349" i="2"/>
  <c r="BI346" i="2"/>
  <c r="BH346" i="2"/>
  <c r="BG346" i="2"/>
  <c r="BE346" i="2"/>
  <c r="T346" i="2"/>
  <c r="R346" i="2"/>
  <c r="P346" i="2"/>
  <c r="BI344" i="2"/>
  <c r="BH344" i="2"/>
  <c r="BG344" i="2"/>
  <c r="BE344" i="2"/>
  <c r="T344" i="2"/>
  <c r="R344" i="2"/>
  <c r="P344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1" i="2"/>
  <c r="BH331" i="2"/>
  <c r="BG331" i="2"/>
  <c r="BE331" i="2"/>
  <c r="T331" i="2"/>
  <c r="R331" i="2"/>
  <c r="P331" i="2"/>
  <c r="BI328" i="2"/>
  <c r="BH328" i="2"/>
  <c r="BG328" i="2"/>
  <c r="BE328" i="2"/>
  <c r="T328" i="2"/>
  <c r="R328" i="2"/>
  <c r="P328" i="2"/>
  <c r="BI294" i="2"/>
  <c r="BH294" i="2"/>
  <c r="BG294" i="2"/>
  <c r="BE294" i="2"/>
  <c r="T294" i="2"/>
  <c r="R294" i="2"/>
  <c r="P294" i="2"/>
  <c r="BI291" i="2"/>
  <c r="BH291" i="2"/>
  <c r="BG291" i="2"/>
  <c r="BE291" i="2"/>
  <c r="T291" i="2"/>
  <c r="R291" i="2"/>
  <c r="P291" i="2"/>
  <c r="BI286" i="2"/>
  <c r="BH286" i="2"/>
  <c r="BG286" i="2"/>
  <c r="BE286" i="2"/>
  <c r="T286" i="2"/>
  <c r="R286" i="2"/>
  <c r="P286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4" i="2"/>
  <c r="BH254" i="2"/>
  <c r="BG254" i="2"/>
  <c r="BE254" i="2"/>
  <c r="T254" i="2"/>
  <c r="R254" i="2"/>
  <c r="P254" i="2"/>
  <c r="BI252" i="2"/>
  <c r="BH252" i="2"/>
  <c r="BG252" i="2"/>
  <c r="BE252" i="2"/>
  <c r="T252" i="2"/>
  <c r="R252" i="2"/>
  <c r="P252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6" i="2"/>
  <c r="BH246" i="2"/>
  <c r="BG246" i="2"/>
  <c r="BE246" i="2"/>
  <c r="T246" i="2"/>
  <c r="R246" i="2"/>
  <c r="P246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05" i="2"/>
  <c r="BH205" i="2"/>
  <c r="BG205" i="2"/>
  <c r="BE205" i="2"/>
  <c r="T205" i="2"/>
  <c r="R205" i="2"/>
  <c r="P205" i="2"/>
  <c r="BI202" i="2"/>
  <c r="BH202" i="2"/>
  <c r="BG202" i="2"/>
  <c r="BE202" i="2"/>
  <c r="T202" i="2"/>
  <c r="R202" i="2"/>
  <c r="P202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F153" i="2"/>
  <c r="J152" i="2"/>
  <c r="F150" i="2"/>
  <c r="E148" i="2"/>
  <c r="J92" i="2"/>
  <c r="F92" i="2"/>
  <c r="J91" i="2"/>
  <c r="F89" i="2"/>
  <c r="E87" i="2"/>
  <c r="F91" i="2"/>
  <c r="J89" i="2"/>
  <c r="E146" i="2"/>
  <c r="J1200" i="2"/>
  <c r="BK734" i="2"/>
  <c r="BK611" i="2"/>
  <c r="BK1456" i="2"/>
  <c r="BK1309" i="2"/>
  <c r="BK1074" i="2"/>
  <c r="BK980" i="2"/>
  <c r="BK869" i="2"/>
  <c r="BK813" i="2"/>
  <c r="BK792" i="2"/>
  <c r="J500" i="2"/>
  <c r="BK1470" i="2"/>
  <c r="BK1367" i="2"/>
  <c r="J1112" i="2"/>
  <c r="BK898" i="2"/>
  <c r="BK699" i="2"/>
  <c r="BK1477" i="2"/>
  <c r="BK1390" i="2"/>
  <c r="BK1197" i="2"/>
  <c r="BK978" i="2"/>
  <c r="BK902" i="2"/>
  <c r="BK749" i="2"/>
  <c r="BK685" i="2"/>
  <c r="J581" i="2"/>
  <c r="BK334" i="2"/>
  <c r="BK1199" i="2"/>
  <c r="BK983" i="2"/>
  <c r="BK919" i="2"/>
  <c r="BK817" i="2"/>
  <c r="BK636" i="2"/>
  <c r="BK500" i="2"/>
  <c r="BK414" i="2"/>
  <c r="BK224" i="2"/>
  <c r="BK1438" i="2"/>
  <c r="BK1267" i="2"/>
  <c r="BK975" i="2"/>
  <c r="BK760" i="2"/>
  <c r="J662" i="2"/>
  <c r="BK594" i="2"/>
  <c r="BK341" i="2"/>
  <c r="BK233" i="2"/>
  <c r="BK1322" i="2"/>
  <c r="BK1115" i="2"/>
  <c r="BK872" i="2"/>
  <c r="BK836" i="2"/>
  <c r="J664" i="2"/>
  <c r="J257" i="2"/>
  <c r="BK1441" i="2"/>
  <c r="BK846" i="2"/>
  <c r="J634" i="2"/>
  <c r="BK384" i="2"/>
  <c r="BK256" i="2"/>
  <c r="BK1446" i="2"/>
  <c r="J1242" i="2"/>
  <c r="BK472" i="2"/>
  <c r="BK1455" i="2"/>
  <c r="J1360" i="2"/>
  <c r="BK1208" i="2"/>
  <c r="BK926" i="2"/>
  <c r="BK867" i="2"/>
  <c r="BK481" i="2"/>
  <c r="J1240" i="2"/>
  <c r="BK951" i="2"/>
  <c r="BK649" i="2"/>
  <c r="BK585" i="2"/>
  <c r="J254" i="2"/>
  <c r="BK165" i="2"/>
  <c r="BK1382" i="2"/>
  <c r="BK1257" i="2"/>
  <c r="BK1127" i="2"/>
  <c r="BK1050" i="2"/>
  <c r="BK866" i="2"/>
  <c r="BK483" i="2"/>
  <c r="BK1377" i="2"/>
  <c r="J1216" i="2"/>
  <c r="J778" i="2"/>
  <c r="J1190" i="2"/>
  <c r="BK1039" i="2"/>
  <c r="BK942" i="2"/>
  <c r="BK777" i="2"/>
  <c r="J621" i="2"/>
  <c r="BK1240" i="2"/>
  <c r="BK1065" i="2"/>
  <c r="BK901" i="2"/>
  <c r="BK730" i="2"/>
  <c r="BK648" i="2"/>
  <c r="BK1254" i="2"/>
  <c r="BK1188" i="2"/>
  <c r="BK1053" i="2"/>
  <c r="BK875" i="2"/>
  <c r="BK814" i="2"/>
  <c r="J615" i="2"/>
  <c r="J503" i="2"/>
  <c r="BK1316" i="2"/>
  <c r="BK1175" i="2"/>
  <c r="BK1034" i="2"/>
  <c r="BK826" i="2"/>
  <c r="BK1323" i="2"/>
  <c r="BK1041" i="2"/>
  <c r="BK646" i="2"/>
  <c r="BK501" i="2"/>
  <c r="BK244" i="2"/>
  <c r="BK1415" i="2"/>
  <c r="BK1247" i="2"/>
  <c r="BK1103" i="2"/>
  <c r="BK868" i="2"/>
  <c r="BK754" i="2"/>
  <c r="BK666" i="2"/>
  <c r="BK608" i="2"/>
  <c r="BK344" i="2"/>
  <c r="BK1433" i="2"/>
  <c r="BK1300" i="2"/>
  <c r="J1218" i="2"/>
  <c r="BK933" i="2"/>
  <c r="BK822" i="2"/>
  <c r="J630" i="2"/>
  <c r="BK416" i="2"/>
  <c r="BK241" i="2"/>
  <c r="BK1430" i="2"/>
  <c r="BK1308" i="2"/>
  <c r="BK630" i="2"/>
  <c r="BK331" i="2"/>
  <c r="BK1439" i="2"/>
  <c r="BK1320" i="2"/>
  <c r="BK1172" i="2"/>
  <c r="J1041" i="2"/>
  <c r="BK958" i="2"/>
  <c r="BK865" i="2"/>
  <c r="J673" i="2"/>
  <c r="J501" i="2"/>
  <c r="J1323" i="2"/>
  <c r="BK961" i="2"/>
  <c r="BK863" i="2"/>
  <c r="BK793" i="2"/>
  <c r="J658" i="2"/>
  <c r="BK560" i="2"/>
  <c r="BK346" i="2"/>
  <c r="BK202" i="2"/>
  <c r="BK1386" i="2"/>
  <c r="BK1189" i="2"/>
  <c r="BK947" i="2"/>
  <c r="BK913" i="2"/>
  <c r="BK871" i="2"/>
  <c r="BK819" i="2"/>
  <c r="BK605" i="2"/>
  <c r="BK440" i="2"/>
  <c r="BK1445" i="2"/>
  <c r="BK1124" i="2"/>
  <c r="BK932" i="2"/>
  <c r="BK887" i="2"/>
  <c r="BK769" i="2"/>
  <c r="BK511" i="2"/>
  <c r="J259" i="2"/>
  <c r="BK1405" i="2"/>
  <c r="J1204" i="2"/>
  <c r="BK979" i="2"/>
  <c r="J629" i="2"/>
  <c r="J346" i="2"/>
  <c r="BK1329" i="2"/>
  <c r="BK917" i="2"/>
  <c r="BK739" i="2"/>
  <c r="BK583" i="2"/>
  <c r="BK1462" i="2"/>
  <c r="BK1141" i="2"/>
  <c r="J511" i="2"/>
  <c r="J1478" i="2"/>
  <c r="BK1436" i="2"/>
  <c r="BK1378" i="2"/>
  <c r="BK1277" i="2"/>
  <c r="BK1185" i="2"/>
  <c r="BK1019" i="2"/>
  <c r="BK870" i="2"/>
  <c r="BK830" i="2"/>
  <c r="J583" i="2"/>
  <c r="BK464" i="2"/>
  <c r="BK223" i="2"/>
  <c r="BK941" i="2"/>
  <c r="BK893" i="2"/>
  <c r="BK432" i="2"/>
  <c r="BK246" i="2"/>
  <c r="J1300" i="2"/>
  <c r="BK1181" i="2"/>
  <c r="BK815" i="2"/>
  <c r="BK721" i="2"/>
  <c r="BK607" i="2"/>
  <c r="BK1432" i="2"/>
  <c r="BK957" i="2"/>
  <c r="BK547" i="2"/>
  <c r="BK1384" i="2"/>
  <c r="J1039" i="2"/>
  <c r="BK937" i="2"/>
  <c r="BK890" i="2"/>
  <c r="BK711" i="2"/>
  <c r="J249" i="2"/>
  <c r="BK1471" i="2"/>
  <c r="BK1413" i="2"/>
  <c r="BK894" i="2"/>
  <c r="BK837" i="2"/>
  <c r="J666" i="2"/>
  <c r="J1229" i="2"/>
  <c r="BK515" i="2"/>
  <c r="BK175" i="2"/>
  <c r="BK1223" i="2"/>
  <c r="BK1251" i="2"/>
  <c r="BK959" i="2"/>
  <c r="BK848" i="2"/>
  <c r="BK590" i="2"/>
  <c r="BK482" i="2"/>
  <c r="BK1472" i="2"/>
  <c r="BK1214" i="2"/>
  <c r="J1191" i="2"/>
  <c r="BK861" i="2"/>
  <c r="BK831" i="2"/>
  <c r="BK804" i="2"/>
  <c r="BK635" i="2"/>
  <c r="J592" i="2"/>
  <c r="BK1447" i="2"/>
  <c r="BK1398" i="2"/>
  <c r="BK1264" i="2"/>
  <c r="J1032" i="2"/>
  <c r="BK916" i="2"/>
  <c r="BK892" i="2"/>
  <c r="BK780" i="2"/>
  <c r="BK1183" i="2"/>
  <c r="BK946" i="2"/>
  <c r="BK645" i="2"/>
  <c r="BK286" i="2"/>
  <c r="BK1453" i="2"/>
  <c r="BK1237" i="2"/>
  <c r="BK982" i="2"/>
  <c r="BK809" i="2"/>
  <c r="BK614" i="2"/>
  <c r="BK527" i="2"/>
  <c r="BK474" i="2"/>
  <c r="J246" i="2"/>
  <c r="BK1429" i="2"/>
  <c r="BK1206" i="2"/>
  <c r="BK1062" i="2"/>
  <c r="BK862" i="2"/>
  <c r="BK690" i="2"/>
  <c r="BK259" i="2"/>
  <c r="BK1479" i="2"/>
  <c r="BK1434" i="2"/>
  <c r="BK1248" i="2"/>
  <c r="BK1138" i="2"/>
  <c r="BK1068" i="2"/>
  <c r="BK899" i="2"/>
  <c r="BK386" i="2"/>
  <c r="BK1468" i="2"/>
  <c r="BK1369" i="2"/>
  <c r="BK1230" i="2"/>
  <c r="BK1081" i="2"/>
  <c r="BK940" i="2"/>
  <c r="BK740" i="2"/>
  <c r="J242" i="2"/>
  <c r="BK1374" i="2"/>
  <c r="BK1224" i="2"/>
  <c r="BK1182" i="2"/>
  <c r="BK1028" i="2"/>
  <c r="BK834" i="2"/>
  <c r="BK743" i="2"/>
  <c r="BK431" i="2"/>
  <c r="BK1396" i="2"/>
  <c r="J1274" i="2"/>
  <c r="BK800" i="2"/>
  <c r="J635" i="2"/>
  <c r="BK489" i="2"/>
  <c r="J241" i="2"/>
  <c r="BK1397" i="2"/>
  <c r="J1117" i="2"/>
  <c r="BK1047" i="2"/>
  <c r="BK908" i="2"/>
  <c r="BK778" i="2"/>
  <c r="BK736" i="2"/>
  <c r="BK637" i="2"/>
  <c r="BK570" i="2"/>
  <c r="BK336" i="2"/>
  <c r="BK1425" i="2"/>
  <c r="J1241" i="2"/>
  <c r="BK1194" i="2"/>
  <c r="BK971" i="2"/>
  <c r="BK921" i="2"/>
  <c r="BK1402" i="2"/>
  <c r="BK1080" i="2"/>
  <c r="J431" i="2"/>
  <c r="BK1465" i="2"/>
  <c r="BK1381" i="2"/>
  <c r="J1203" i="2"/>
  <c r="BK1094" i="2"/>
  <c r="BK843" i="2"/>
  <c r="J676" i="2"/>
  <c r="BK1435" i="2"/>
  <c r="J1221" i="2"/>
  <c r="BK592" i="2"/>
  <c r="J244" i="2"/>
  <c r="BK1179" i="2"/>
  <c r="BK675" i="2"/>
  <c r="BK1467" i="2"/>
  <c r="BK1210" i="2"/>
  <c r="BK949" i="2"/>
  <c r="BK829" i="2"/>
  <c r="BK660" i="2"/>
  <c r="BK1389" i="2"/>
  <c r="BK1207" i="2"/>
  <c r="BK1032" i="2"/>
  <c r="BK656" i="2"/>
  <c r="BK471" i="2"/>
  <c r="J344" i="2"/>
  <c r="BK243" i="2"/>
  <c r="BK1461" i="2"/>
  <c r="BK1399" i="2"/>
  <c r="BK1393" i="2"/>
  <c r="BK1241" i="2"/>
  <c r="J1078" i="2"/>
  <c r="BK803" i="2"/>
  <c r="J512" i="2"/>
  <c r="BK1274" i="2"/>
  <c r="BK1104" i="2"/>
  <c r="BK955" i="2"/>
  <c r="BK891" i="2"/>
  <c r="BK873" i="2"/>
  <c r="BK825" i="2"/>
  <c r="J1361" i="2"/>
  <c r="BK950" i="2"/>
  <c r="BK689" i="2"/>
  <c r="BK398" i="2"/>
  <c r="BK1360" i="2"/>
  <c r="BK1143" i="2"/>
  <c r="BK1071" i="2"/>
  <c r="BK927" i="2"/>
  <c r="BK784" i="2"/>
  <c r="J738" i="2"/>
  <c r="BK647" i="2"/>
  <c r="BK531" i="2"/>
  <c r="BK1452" i="2"/>
  <c r="BK1403" i="2"/>
  <c r="J1222" i="2"/>
  <c r="J1199" i="2"/>
  <c r="BK1118" i="2"/>
  <c r="BK720" i="2"/>
  <c r="J1477" i="2"/>
  <c r="BK1431" i="2"/>
  <c r="J1223" i="2"/>
  <c r="BK797" i="2"/>
  <c r="BK654" i="2"/>
  <c r="J335" i="2"/>
  <c r="BK1450" i="2"/>
  <c r="BK1404" i="2"/>
  <c r="BK1371" i="2"/>
  <c r="BK1331" i="2"/>
  <c r="J1196" i="2"/>
  <c r="BK832" i="2"/>
  <c r="J656" i="2"/>
  <c r="BK1463" i="2"/>
  <c r="BK1297" i="2"/>
  <c r="BK1184" i="2"/>
  <c r="BK1117" i="2"/>
  <c r="BK903" i="2"/>
  <c r="BK823" i="2"/>
  <c r="BK746" i="2"/>
  <c r="BK618" i="2"/>
  <c r="BK438" i="2"/>
  <c r="BK1457" i="2"/>
  <c r="BK1417" i="2"/>
  <c r="BK1298" i="2"/>
  <c r="J1197" i="2"/>
  <c r="BK906" i="2"/>
  <c r="BK818" i="2"/>
  <c r="BK509" i="2"/>
  <c r="BK1410" i="2"/>
  <c r="BK1157" i="2"/>
  <c r="BK828" i="2"/>
  <c r="J689" i="2"/>
  <c r="BK577" i="2"/>
  <c r="BK236" i="2"/>
  <c r="BK1478" i="2"/>
  <c r="BK1428" i="2"/>
  <c r="BK1388" i="2"/>
  <c r="BK1155" i="2"/>
  <c r="BK928" i="2"/>
  <c r="BK615" i="2"/>
  <c r="J256" i="2"/>
  <c r="BK1293" i="2"/>
  <c r="BK1079" i="2"/>
  <c r="BK972" i="2"/>
  <c r="BK844" i="2"/>
  <c r="J252" i="2"/>
  <c r="BK1407" i="2"/>
  <c r="J1322" i="2"/>
  <c r="BK876" i="2"/>
  <c r="BK664" i="2"/>
  <c r="BK574" i="2"/>
  <c r="BK205" i="2"/>
  <c r="BK1375" i="2"/>
  <c r="J1206" i="2"/>
  <c r="BK1113" i="2"/>
  <c r="BK768" i="2"/>
  <c r="BK671" i="2"/>
  <c r="BK564" i="2"/>
  <c r="J337" i="2"/>
  <c r="BK1310" i="2"/>
  <c r="BK1191" i="2"/>
  <c r="J1113" i="2"/>
  <c r="BK911" i="2"/>
  <c r="BK827" i="2"/>
  <c r="BK695" i="2"/>
  <c r="BK568" i="2"/>
  <c r="BK1460" i="2"/>
  <c r="BK1186" i="2"/>
  <c r="BK1023" i="2"/>
  <c r="BK910" i="2"/>
  <c r="BK842" i="2"/>
  <c r="BK553" i="2"/>
  <c r="J336" i="2"/>
  <c r="BK1303" i="2"/>
  <c r="BK974" i="2"/>
  <c r="BK855" i="2"/>
  <c r="BK586" i="2"/>
  <c r="BK392" i="2"/>
  <c r="BK1408" i="2"/>
  <c r="BK526" i="2"/>
  <c r="BK291" i="2"/>
  <c r="BK1200" i="2"/>
  <c r="BK931" i="2"/>
  <c r="BK811" i="2"/>
  <c r="BK757" i="2"/>
  <c r="BK581" i="2"/>
  <c r="BK1196" i="2"/>
  <c r="BK1158" i="2"/>
  <c r="BK1037" i="2"/>
  <c r="BK922" i="2"/>
  <c r="BK679" i="2"/>
  <c r="BK505" i="2"/>
  <c r="BK257" i="2"/>
  <c r="J1479" i="2"/>
  <c r="BK1412" i="2"/>
  <c r="BK1372" i="2"/>
  <c r="BK1193" i="2"/>
  <c r="BK954" i="2"/>
  <c r="BK838" i="2"/>
  <c r="BK765" i="2"/>
  <c r="BK435" i="2"/>
  <c r="BK261" i="2"/>
  <c r="BK1459" i="2"/>
  <c r="BK1204" i="2"/>
  <c r="BK1031" i="2"/>
  <c r="BK965" i="2"/>
  <c r="BK849" i="2"/>
  <c r="BK731" i="2"/>
  <c r="J632" i="2"/>
  <c r="BK538" i="2"/>
  <c r="J341" i="2"/>
  <c r="BK1458" i="2"/>
  <c r="BK1361" i="2"/>
  <c r="BK1221" i="2"/>
  <c r="BK1126" i="2"/>
  <c r="BK1005" i="2"/>
  <c r="BK896" i="2"/>
  <c r="BK634" i="2"/>
  <c r="BK443" i="2"/>
  <c r="BK1314" i="2"/>
  <c r="BK1190" i="2"/>
  <c r="BK1069" i="2"/>
  <c r="BK909" i="2"/>
  <c r="BK874" i="2"/>
  <c r="BK816" i="2"/>
  <c r="BK1213" i="2"/>
  <c r="BK969" i="2"/>
  <c r="BK794" i="2"/>
  <c r="BK539" i="2"/>
  <c r="BK252" i="2"/>
  <c r="BK1409" i="2"/>
  <c r="BK1170" i="2"/>
  <c r="BK1128" i="2"/>
  <c r="BK774" i="2"/>
  <c r="BK705" i="2"/>
  <c r="BK658" i="2"/>
  <c r="J515" i="2"/>
  <c r="BK240" i="2"/>
  <c r="BK1383" i="2"/>
  <c r="BK1218" i="2"/>
  <c r="BK1098" i="2"/>
  <c r="BK960" i="2"/>
  <c r="BK897" i="2"/>
  <c r="BK795" i="2"/>
  <c r="BK640" i="2"/>
  <c r="J425" i="2"/>
  <c r="BK1466" i="2"/>
  <c r="BK1319" i="2"/>
  <c r="BK1072" i="2"/>
  <c r="BK888" i="2"/>
  <c r="J775" i="2"/>
  <c r="BK633" i="2"/>
  <c r="BK506" i="2"/>
  <c r="BK1474" i="2"/>
  <c r="BK1106" i="2"/>
  <c r="BK1030" i="2"/>
  <c r="BK766" i="2"/>
  <c r="BK673" i="2"/>
  <c r="J508" i="2"/>
  <c r="BK1469" i="2"/>
  <c r="J1224" i="2"/>
  <c r="BK1180" i="2"/>
  <c r="BK1140" i="2"/>
  <c r="BK1045" i="2"/>
  <c r="BK920" i="2"/>
  <c r="BK772" i="2"/>
  <c r="J752" i="2"/>
  <c r="BK724" i="2"/>
  <c r="BK629" i="2"/>
  <c r="BK388" i="2"/>
  <c r="J237" i="2"/>
  <c r="BK1427" i="2"/>
  <c r="J1230" i="2"/>
  <c r="BK976" i="2"/>
  <c r="BK852" i="2"/>
  <c r="BK806" i="2"/>
  <c r="BK621" i="2"/>
  <c r="BK508" i="2"/>
  <c r="BK425" i="2"/>
  <c r="BK249" i="2"/>
  <c r="BK1392" i="2"/>
  <c r="BK1161" i="2"/>
  <c r="BK948" i="2"/>
  <c r="J660" i="2"/>
  <c r="J535" i="2"/>
  <c r="BK242" i="2"/>
  <c r="BK1448" i="2"/>
  <c r="BK1421" i="2"/>
  <c r="BK1373" i="2"/>
  <c r="BK1222" i="2"/>
  <c r="BK1055" i="2"/>
  <c r="BK939" i="2"/>
  <c r="BK858" i="2"/>
  <c r="BK717" i="2"/>
  <c r="BK644" i="2"/>
  <c r="BK385" i="2"/>
  <c r="BK1212" i="2"/>
  <c r="BK833" i="2"/>
  <c r="BK727" i="2"/>
  <c r="J633" i="2"/>
  <c r="J536" i="2"/>
  <c r="BK353" i="2"/>
  <c r="BK164" i="2"/>
  <c r="BK1400" i="2"/>
  <c r="BK1216" i="2"/>
  <c r="BK1156" i="2"/>
  <c r="BK850" i="2"/>
  <c r="BK787" i="2"/>
  <c r="BK536" i="2"/>
  <c r="BK294" i="2"/>
  <c r="BK1414" i="2"/>
  <c r="J1309" i="2"/>
  <c r="BK970" i="2"/>
  <c r="BK857" i="2"/>
  <c r="BK790" i="2"/>
  <c r="BK514" i="2"/>
  <c r="J250" i="2"/>
  <c r="BK1203" i="2"/>
  <c r="BK985" i="2"/>
  <c r="BK796" i="2"/>
  <c r="J509" i="2"/>
  <c r="BK752" i="2"/>
  <c r="BK662" i="2"/>
  <c r="BK622" i="2"/>
  <c r="BK535" i="2"/>
  <c r="BK1451" i="2"/>
  <c r="J1314" i="2"/>
  <c r="BK1217" i="2"/>
  <c r="BK708" i="2"/>
  <c r="BK617" i="2"/>
  <c r="BK554" i="2"/>
  <c r="BK1475" i="2"/>
  <c r="BK1368" i="2"/>
  <c r="BK1073" i="2"/>
  <c r="BK943" i="2"/>
  <c r="BK889" i="2"/>
  <c r="J753" i="2"/>
  <c r="BK650" i="2"/>
  <c r="J505" i="2"/>
  <c r="BK1444" i="2"/>
  <c r="BK1366" i="2"/>
  <c r="BK1261" i="2"/>
  <c r="BK964" i="2"/>
  <c r="BK881" i="2"/>
  <c r="BK775" i="2"/>
  <c r="BK625" i="2"/>
  <c r="BK820" i="2"/>
  <c r="J739" i="2"/>
  <c r="J506" i="2"/>
  <c r="BK335" i="2"/>
  <c r="BK1442" i="2"/>
  <c r="BK1268" i="2"/>
  <c r="BK488" i="2"/>
  <c r="J338" i="2"/>
  <c r="BK1232" i="2"/>
  <c r="BK812" i="2"/>
  <c r="BK651" i="2"/>
  <c r="BK250" i="2"/>
  <c r="BK1387" i="2"/>
  <c r="J1244" i="2"/>
  <c r="BK1187" i="2"/>
  <c r="BK977" i="2"/>
  <c r="J590" i="2"/>
  <c r="BK1437" i="2"/>
  <c r="BK1385" i="2"/>
  <c r="BK1294" i="2"/>
  <c r="BK1215" i="2"/>
  <c r="BK934" i="2"/>
  <c r="BK882" i="2"/>
  <c r="BK1422" i="2"/>
  <c r="BK1219" i="2"/>
  <c r="BK1112" i="2"/>
  <c r="BK981" i="2"/>
  <c r="BK929" i="2"/>
  <c r="BK886" i="2"/>
  <c r="BK798" i="2"/>
  <c r="BK626" i="2"/>
  <c r="BK338" i="2"/>
  <c r="BK1426" i="2"/>
  <c r="BK1242" i="2"/>
  <c r="BK1177" i="2"/>
  <c r="BK953" i="2"/>
  <c r="BK632" i="2"/>
  <c r="J240" i="2"/>
  <c r="BK1379" i="2"/>
  <c r="BK1144" i="2"/>
  <c r="BK1105" i="2"/>
  <c r="BK956" i="2"/>
  <c r="J777" i="2"/>
  <c r="J690" i="2"/>
  <c r="BK518" i="2"/>
  <c r="BK328" i="2"/>
  <c r="J754" i="2"/>
  <c r="BK1370" i="2"/>
  <c r="BK1077" i="2"/>
  <c r="BK915" i="2"/>
  <c r="BK824" i="2"/>
  <c r="BK738" i="2"/>
  <c r="BK159" i="2"/>
  <c r="BK543" i="2"/>
  <c r="BK238" i="2"/>
  <c r="BK1097" i="2"/>
  <c r="BK963" i="2"/>
  <c r="J766" i="2"/>
  <c r="BK726" i="2"/>
  <c r="BK446" i="2"/>
  <c r="J238" i="2"/>
  <c r="BK1330" i="2"/>
  <c r="BK895" i="2"/>
  <c r="BK810" i="2"/>
  <c r="BK494" i="2"/>
  <c r="BK380" i="2"/>
  <c r="BK1449" i="2"/>
  <c r="BK1043" i="2"/>
  <c r="BK883" i="2"/>
  <c r="BK755" i="2"/>
  <c r="BK681" i="2"/>
  <c r="BK237" i="2"/>
  <c r="BK1420" i="2"/>
  <c r="BK1401" i="2"/>
  <c r="BK1083" i="2"/>
  <c r="BK967" i="2"/>
  <c r="BK938" i="2"/>
  <c r="BK643" i="2"/>
  <c r="BK1473" i="2"/>
  <c r="BK1395" i="2"/>
  <c r="BK1029" i="2"/>
  <c r="BK962" i="2"/>
  <c r="BK877" i="2"/>
  <c r="J671" i="2"/>
  <c r="BK410" i="2"/>
  <c r="BK254" i="2"/>
  <c r="BK1454" i="2"/>
  <c r="BK1376" i="2"/>
  <c r="J1207" i="2"/>
  <c r="BK925" i="2"/>
  <c r="BK912" i="2"/>
  <c r="BK856" i="2"/>
  <c r="J514" i="2"/>
  <c r="BK1326" i="2"/>
  <c r="BK1125" i="2"/>
  <c r="BK973" i="2"/>
  <c r="BK808" i="2"/>
  <c r="BK702" i="2"/>
  <c r="J526" i="2"/>
  <c r="BK1229" i="2"/>
  <c r="BK1035" i="2"/>
  <c r="BK847" i="2"/>
  <c r="BK402" i="2"/>
  <c r="BK227" i="2"/>
  <c r="BK1411" i="2"/>
  <c r="BK1211" i="2"/>
  <c r="BK1139" i="2"/>
  <c r="BK1070" i="2"/>
  <c r="BK907" i="2"/>
  <c r="BK692" i="2"/>
  <c r="J631" i="2"/>
  <c r="J585" i="2"/>
  <c r="BK387" i="2"/>
  <c r="J1193" i="2"/>
  <c r="J1115" i="2"/>
  <c r="BK945" i="2"/>
  <c r="BK791" i="2"/>
  <c r="J675" i="2"/>
  <c r="BK512" i="2"/>
  <c r="BK1443" i="2"/>
  <c r="BK1220" i="2"/>
  <c r="BK918" i="2"/>
  <c r="BK799" i="2"/>
  <c r="J736" i="2"/>
  <c r="BK599" i="2"/>
  <c r="BK473" i="2"/>
  <c r="BK1464" i="2"/>
  <c r="BK1394" i="2"/>
  <c r="BK1359" i="2"/>
  <c r="BK1176" i="2"/>
  <c r="J1037" i="2"/>
  <c r="BK835" i="2"/>
  <c r="J734" i="2"/>
  <c r="BK569" i="2"/>
  <c r="BK369" i="2"/>
  <c r="BK1380" i="2"/>
  <c r="J1194" i="2"/>
  <c r="BK1178" i="2"/>
  <c r="J765" i="2"/>
  <c r="BK698" i="2"/>
  <c r="J580" i="2"/>
  <c r="BK337" i="2"/>
  <c r="BK1244" i="2"/>
  <c r="BK914" i="2"/>
  <c r="BK631" i="2"/>
  <c r="BK580" i="2"/>
  <c r="BK1440" i="2"/>
  <c r="BK1391" i="2"/>
  <c r="BK1290" i="2"/>
  <c r="BK923" i="2"/>
  <c r="BK821" i="2"/>
  <c r="BK366" i="2"/>
  <c r="BK174" i="2"/>
  <c r="BK1209" i="2"/>
  <c r="BK1102" i="2"/>
  <c r="BK966" i="2"/>
  <c r="BK839" i="2"/>
  <c r="J614" i="2"/>
  <c r="BK349" i="2"/>
  <c r="BK864" i="2"/>
  <c r="BK1142" i="2"/>
  <c r="BK952" i="2"/>
  <c r="BK924" i="2"/>
  <c r="BK802" i="2"/>
  <c r="BK604" i="2"/>
  <c r="J1308" i="2"/>
  <c r="J1307" i="2" s="1"/>
  <c r="BK1202" i="2"/>
  <c r="BK880" i="2"/>
  <c r="BK805" i="2"/>
  <c r="BK678" i="2"/>
  <c r="BK411" i="2"/>
  <c r="J243" i="2"/>
  <c r="BK1406" i="2"/>
  <c r="BK1275" i="2"/>
  <c r="BK1078" i="2"/>
  <c r="BK609" i="2"/>
  <c r="BK439" i="2"/>
  <c r="BK230" i="2"/>
  <c r="BK1416" i="2"/>
  <c r="BK1365" i="2"/>
  <c r="BK1133" i="2"/>
  <c r="BK801" i="2"/>
  <c r="BK753" i="2"/>
  <c r="BK676" i="2"/>
  <c r="BK610" i="2"/>
  <c r="BK503" i="2"/>
  <c r="J1299" i="2" l="1"/>
  <c r="J1364" i="2"/>
  <c r="J1362" i="2" s="1"/>
  <c r="J1321" i="2"/>
  <c r="J1276" i="2"/>
  <c r="J1246" i="2"/>
  <c r="J260" i="2"/>
  <c r="J158" i="2"/>
  <c r="J725" i="2"/>
  <c r="J773" i="2"/>
  <c r="J1171" i="2"/>
  <c r="J1082" i="2"/>
  <c r="J1054" i="2"/>
  <c r="J1046" i="2"/>
  <c r="J984" i="2"/>
  <c r="J968" i="2"/>
  <c r="J944" i="2"/>
  <c r="J930" i="2"/>
  <c r="J905" i="2"/>
  <c r="J851" i="2"/>
  <c r="J845" i="2"/>
  <c r="J807" i="2"/>
  <c r="J779" i="2"/>
  <c r="J756" i="2"/>
  <c r="J697" i="2"/>
  <c r="J655" i="2"/>
  <c r="J606" i="2"/>
  <c r="J517" i="2"/>
  <c r="J415" i="2"/>
  <c r="T370" i="2"/>
  <c r="T343" i="2" s="1"/>
  <c r="R370" i="2"/>
  <c r="BK370" i="2"/>
  <c r="BK343" i="2" s="1"/>
  <c r="P370" i="2"/>
  <c r="J370" i="2"/>
  <c r="J343" i="2" s="1"/>
  <c r="P904" i="2"/>
  <c r="P900" i="2" s="1"/>
  <c r="T158" i="2"/>
  <c r="P655" i="2"/>
  <c r="T725" i="2"/>
  <c r="T779" i="2"/>
  <c r="P845" i="2"/>
  <c r="T930" i="2"/>
  <c r="R968" i="2"/>
  <c r="P1046" i="2"/>
  <c r="BK260" i="2"/>
  <c r="BK517" i="2"/>
  <c r="BK697" i="2"/>
  <c r="R773" i="2"/>
  <c r="P851" i="2"/>
  <c r="P984" i="2"/>
  <c r="BK1046" i="2"/>
  <c r="J122" i="2" s="1"/>
  <c r="R1046" i="2"/>
  <c r="P1054" i="2"/>
  <c r="BK1231" i="2"/>
  <c r="J102" i="2"/>
  <c r="R606" i="2"/>
  <c r="T697" i="2"/>
  <c r="BK773" i="2"/>
  <c r="R807" i="2"/>
  <c r="P905" i="2"/>
  <c r="T944" i="2"/>
  <c r="BK1054" i="2"/>
  <c r="J123" i="2" s="1"/>
  <c r="R1054" i="2"/>
  <c r="BK1246" i="2"/>
  <c r="BK1299" i="2"/>
  <c r="J130" i="2" s="1"/>
  <c r="P415" i="2"/>
  <c r="BK606" i="2"/>
  <c r="P697" i="2"/>
  <c r="BK779" i="2"/>
  <c r="BK845" i="2"/>
  <c r="J114" i="2" s="1"/>
  <c r="R905" i="2"/>
  <c r="P944" i="2"/>
  <c r="P1082" i="2"/>
  <c r="P1246" i="2"/>
  <c r="P1307" i="2"/>
  <c r="R158" i="2"/>
  <c r="T415" i="2"/>
  <c r="T606" i="2"/>
  <c r="T756" i="2"/>
  <c r="P779" i="2"/>
  <c r="BK905" i="2"/>
  <c r="BK944" i="2"/>
  <c r="R1082" i="2"/>
  <c r="P1231" i="2"/>
  <c r="BK1276" i="2"/>
  <c r="P1299" i="2"/>
  <c r="T1307" i="2"/>
  <c r="BK415" i="2"/>
  <c r="P606" i="2"/>
  <c r="BK725" i="2"/>
  <c r="J109" i="2" s="1"/>
  <c r="P773" i="2"/>
  <c r="T851" i="2"/>
  <c r="R930" i="2"/>
  <c r="T968" i="2"/>
  <c r="T1171" i="2"/>
  <c r="T1246" i="2"/>
  <c r="R1299" i="2"/>
  <c r="P1321" i="2"/>
  <c r="BK158" i="2"/>
  <c r="J98" i="2" s="1"/>
  <c r="P343" i="2"/>
  <c r="R655" i="2"/>
  <c r="P756" i="2"/>
  <c r="BK851" i="2"/>
  <c r="J115" i="2" s="1"/>
  <c r="BK984" i="2"/>
  <c r="J121" i="2" s="1"/>
  <c r="P1171" i="2"/>
  <c r="R1276" i="2"/>
  <c r="T1299" i="2"/>
  <c r="R1307" i="2"/>
  <c r="R1321" i="2"/>
  <c r="T260" i="2"/>
  <c r="R517" i="2"/>
  <c r="R697" i="2"/>
  <c r="P807" i="2"/>
  <c r="T905" i="2"/>
  <c r="R944" i="2"/>
  <c r="BK1082" i="2"/>
  <c r="T1231" i="2"/>
  <c r="R1364" i="2"/>
  <c r="R1363" i="2" s="1"/>
  <c r="R343" i="2"/>
  <c r="T655" i="2"/>
  <c r="BK756" i="2"/>
  <c r="T807" i="2"/>
  <c r="T984" i="2"/>
  <c r="T1046" i="2"/>
  <c r="T1054" i="2"/>
  <c r="R1231" i="2"/>
  <c r="P1364" i="2"/>
  <c r="P1363" i="2" s="1"/>
  <c r="P158" i="2"/>
  <c r="R415" i="2"/>
  <c r="BK655" i="2"/>
  <c r="P725" i="2"/>
  <c r="T773" i="2"/>
  <c r="R851" i="2"/>
  <c r="P930" i="2"/>
  <c r="P968" i="2"/>
  <c r="R1171" i="2"/>
  <c r="R1246" i="2"/>
  <c r="BK1307" i="2"/>
  <c r="J131" i="2" s="1"/>
  <c r="BK1321" i="2"/>
  <c r="J132" i="2" s="1"/>
  <c r="T1321" i="2"/>
  <c r="P1476" i="2"/>
  <c r="P260" i="2"/>
  <c r="T517" i="2"/>
  <c r="R756" i="2"/>
  <c r="R779" i="2"/>
  <c r="T845" i="2"/>
  <c r="BK930" i="2"/>
  <c r="BK968" i="2"/>
  <c r="T1082" i="2"/>
  <c r="J127" i="2"/>
  <c r="P1276" i="2"/>
  <c r="T1364" i="2"/>
  <c r="T1363" i="2" s="1"/>
  <c r="R1476" i="2"/>
  <c r="R260" i="2"/>
  <c r="P517" i="2"/>
  <c r="R725" i="2"/>
  <c r="BK807" i="2"/>
  <c r="R845" i="2"/>
  <c r="R984" i="2"/>
  <c r="BK1171" i="2"/>
  <c r="T1276" i="2"/>
  <c r="BK1364" i="2"/>
  <c r="BK1476" i="2"/>
  <c r="J1476" i="2" s="1"/>
  <c r="J136" i="2" s="1"/>
  <c r="T1476" i="2"/>
  <c r="BK694" i="2"/>
  <c r="J106" i="2" s="1"/>
  <c r="F152" i="2"/>
  <c r="BF205" i="2"/>
  <c r="BF241" i="2"/>
  <c r="BF243" i="2"/>
  <c r="BF254" i="2"/>
  <c r="BF261" i="2"/>
  <c r="BF334" i="2"/>
  <c r="BF366" i="2"/>
  <c r="BF402" i="2"/>
  <c r="BF431" i="2"/>
  <c r="BF505" i="2"/>
  <c r="BF509" i="2"/>
  <c r="BF554" i="2"/>
  <c r="BF604" i="2"/>
  <c r="BF634" i="2"/>
  <c r="BF654" i="2"/>
  <c r="BF678" i="2"/>
  <c r="BF698" i="2"/>
  <c r="BF802" i="2"/>
  <c r="BF805" i="2"/>
  <c r="BF818" i="2"/>
  <c r="BF822" i="2"/>
  <c r="BF856" i="2"/>
  <c r="BF858" i="2"/>
  <c r="BF880" i="2"/>
  <c r="BF890" i="2"/>
  <c r="BF913" i="2"/>
  <c r="BF928" i="2"/>
  <c r="BF929" i="2"/>
  <c r="BF932" i="2"/>
  <c r="BF938" i="2"/>
  <c r="BF943" i="2"/>
  <c r="BF946" i="2"/>
  <c r="BF963" i="2"/>
  <c r="BF974" i="2"/>
  <c r="BF1043" i="2"/>
  <c r="BF1078" i="2"/>
  <c r="BF1157" i="2"/>
  <c r="BF1172" i="2"/>
  <c r="BF1176" i="2"/>
  <c r="BF1196" i="2"/>
  <c r="BF1200" i="2"/>
  <c r="BF1215" i="2"/>
  <c r="BF1224" i="2"/>
  <c r="BF1261" i="2"/>
  <c r="BF1320" i="2"/>
  <c r="BF1369" i="2"/>
  <c r="BF1402" i="2"/>
  <c r="BF1420" i="2"/>
  <c r="BF246" i="2"/>
  <c r="BF337" i="2"/>
  <c r="BF440" i="2"/>
  <c r="BF474" i="2"/>
  <c r="BF560" i="2"/>
  <c r="BF610" i="2"/>
  <c r="BF615" i="2"/>
  <c r="BF621" i="2"/>
  <c r="BF636" i="2"/>
  <c r="BF679" i="2"/>
  <c r="BF702" i="2"/>
  <c r="BF738" i="2"/>
  <c r="BF754" i="2"/>
  <c r="BF791" i="2"/>
  <c r="BF803" i="2"/>
  <c r="BF808" i="2"/>
  <c r="BF815" i="2"/>
  <c r="BF831" i="2"/>
  <c r="BF852" i="2"/>
  <c r="BF909" i="2"/>
  <c r="BF914" i="2"/>
  <c r="BF925" i="2"/>
  <c r="BF931" i="2"/>
  <c r="BF1005" i="2"/>
  <c r="BF1094" i="2"/>
  <c r="BF1102" i="2"/>
  <c r="BF1188" i="2"/>
  <c r="BF1193" i="2"/>
  <c r="BF1244" i="2"/>
  <c r="BF1264" i="2"/>
  <c r="BF1366" i="2"/>
  <c r="BF1370" i="2"/>
  <c r="BF1372" i="2"/>
  <c r="BF1390" i="2"/>
  <c r="BF1403" i="2"/>
  <c r="BF1408" i="2"/>
  <c r="BF1434" i="2"/>
  <c r="BF1441" i="2"/>
  <c r="BF1445" i="2"/>
  <c r="BF227" i="2"/>
  <c r="BF335" i="2"/>
  <c r="BF344" i="2"/>
  <c r="BF414" i="2"/>
  <c r="BF527" i="2"/>
  <c r="BF539" i="2"/>
  <c r="BF547" i="2"/>
  <c r="BF564" i="2"/>
  <c r="BF585" i="2"/>
  <c r="BF590" i="2"/>
  <c r="BF629" i="2"/>
  <c r="BF640" i="2"/>
  <c r="BF658" i="2"/>
  <c r="BF664" i="2"/>
  <c r="BF676" i="2"/>
  <c r="BF705" i="2"/>
  <c r="BF717" i="2"/>
  <c r="BF724" i="2"/>
  <c r="BF726" i="2"/>
  <c r="BF734" i="2"/>
  <c r="BF752" i="2"/>
  <c r="BF765" i="2"/>
  <c r="BF777" i="2"/>
  <c r="BF799" i="2"/>
  <c r="BF814" i="2"/>
  <c r="BF823" i="2"/>
  <c r="BF839" i="2"/>
  <c r="BF842" i="2"/>
  <c r="BF847" i="2"/>
  <c r="BF862" i="2"/>
  <c r="BF881" i="2"/>
  <c r="BF898" i="2"/>
  <c r="BF906" i="2"/>
  <c r="BF916" i="2"/>
  <c r="BF920" i="2"/>
  <c r="BF927" i="2"/>
  <c r="BF956" i="2"/>
  <c r="BF961" i="2"/>
  <c r="BF1029" i="2"/>
  <c r="BF1031" i="2"/>
  <c r="BF1098" i="2"/>
  <c r="BF1113" i="2"/>
  <c r="BF1127" i="2"/>
  <c r="BF1139" i="2"/>
  <c r="BF1170" i="2"/>
  <c r="BF1185" i="2"/>
  <c r="BF1209" i="2"/>
  <c r="BF1220" i="2"/>
  <c r="BF1229" i="2"/>
  <c r="BF1290" i="2"/>
  <c r="BF1294" i="2"/>
  <c r="BF1361" i="2"/>
  <c r="BF1375" i="2"/>
  <c r="BF1384" i="2"/>
  <c r="BF1396" i="2"/>
  <c r="BF1404" i="2"/>
  <c r="BF1417" i="2"/>
  <c r="BF1427" i="2"/>
  <c r="BF1479" i="2"/>
  <c r="BF240" i="2"/>
  <c r="BF256" i="2"/>
  <c r="BF346" i="2"/>
  <c r="BF380" i="2"/>
  <c r="BF386" i="2"/>
  <c r="BF392" i="2"/>
  <c r="BF435" i="2"/>
  <c r="BF483" i="2"/>
  <c r="BF494" i="2"/>
  <c r="BF526" i="2"/>
  <c r="BF538" i="2"/>
  <c r="BF543" i="2"/>
  <c r="BF617" i="2"/>
  <c r="BF645" i="2"/>
  <c r="BF692" i="2"/>
  <c r="BF699" i="2"/>
  <c r="BF746" i="2"/>
  <c r="BF768" i="2"/>
  <c r="BF790" i="2"/>
  <c r="BF796" i="2"/>
  <c r="BF798" i="2"/>
  <c r="BF811" i="2"/>
  <c r="BF821" i="2"/>
  <c r="BF835" i="2"/>
  <c r="BF889" i="2"/>
  <c r="BF897" i="2"/>
  <c r="BF910" i="2"/>
  <c r="BF919" i="2"/>
  <c r="BF941" i="2"/>
  <c r="BF1065" i="2"/>
  <c r="BF1073" i="2"/>
  <c r="BF1097" i="2"/>
  <c r="BF1117" i="2"/>
  <c r="BF1124" i="2"/>
  <c r="BF1133" i="2"/>
  <c r="BF1138" i="2"/>
  <c r="BF1161" i="2"/>
  <c r="BF1184" i="2"/>
  <c r="BF1197" i="2"/>
  <c r="BF1217" i="2"/>
  <c r="BF1247" i="2"/>
  <c r="BF1323" i="2"/>
  <c r="BF1326" i="2"/>
  <c r="BF1377" i="2"/>
  <c r="BF1387" i="2"/>
  <c r="BF1405" i="2"/>
  <c r="BF1412" i="2"/>
  <c r="BF1438" i="2"/>
  <c r="BF1455" i="2"/>
  <c r="BF1464" i="2"/>
  <c r="BF1465" i="2"/>
  <c r="BF1466" i="2"/>
  <c r="BF165" i="2"/>
  <c r="BF223" i="2"/>
  <c r="BF331" i="2"/>
  <c r="BF416" i="2"/>
  <c r="BF443" i="2"/>
  <c r="BF481" i="2"/>
  <c r="BF501" i="2"/>
  <c r="BF506" i="2"/>
  <c r="BF512" i="2"/>
  <c r="BF568" i="2"/>
  <c r="BF569" i="2"/>
  <c r="BF594" i="2"/>
  <c r="BF611" i="2"/>
  <c r="BF618" i="2"/>
  <c r="BF622" i="2"/>
  <c r="BF648" i="2"/>
  <c r="BF662" i="2"/>
  <c r="BF673" i="2"/>
  <c r="BF685" i="2"/>
  <c r="BF708" i="2"/>
  <c r="BF739" i="2"/>
  <c r="BF743" i="2"/>
  <c r="BF766" i="2"/>
  <c r="BF794" i="2"/>
  <c r="BF820" i="2"/>
  <c r="BF850" i="2"/>
  <c r="BF857" i="2"/>
  <c r="BF865" i="2"/>
  <c r="BF882" i="2"/>
  <c r="BF893" i="2"/>
  <c r="BF899" i="2"/>
  <c r="BF903" i="2"/>
  <c r="BF912" i="2"/>
  <c r="BF921" i="2"/>
  <c r="BF955" i="2"/>
  <c r="BF980" i="2"/>
  <c r="BF1055" i="2"/>
  <c r="BF1077" i="2"/>
  <c r="BF1081" i="2"/>
  <c r="BF1083" i="2"/>
  <c r="BF1103" i="2"/>
  <c r="BF1105" i="2"/>
  <c r="BF1112" i="2"/>
  <c r="BF1125" i="2"/>
  <c r="BF1182" i="2"/>
  <c r="BF1199" i="2"/>
  <c r="BF1232" i="2"/>
  <c r="BF1251" i="2"/>
  <c r="BF1267" i="2"/>
  <c r="BF1277" i="2"/>
  <c r="BF1368" i="2"/>
  <c r="BF1391" i="2"/>
  <c r="BF1397" i="2"/>
  <c r="BF1415" i="2"/>
  <c r="BF1422" i="2"/>
  <c r="BF1431" i="2"/>
  <c r="BF1433" i="2"/>
  <c r="BF1436" i="2"/>
  <c r="BF1442" i="2"/>
  <c r="BF1452" i="2"/>
  <c r="E85" i="2"/>
  <c r="BF159" i="2"/>
  <c r="BF202" i="2"/>
  <c r="BF236" i="2"/>
  <c r="BF252" i="2"/>
  <c r="BF328" i="2"/>
  <c r="BF338" i="2"/>
  <c r="BF353" i="2"/>
  <c r="BF410" i="2"/>
  <c r="BF503" i="2"/>
  <c r="BF518" i="2"/>
  <c r="BF574" i="2"/>
  <c r="BF581" i="2"/>
  <c r="BF586" i="2"/>
  <c r="BF607" i="2"/>
  <c r="BF630" i="2"/>
  <c r="BF647" i="2"/>
  <c r="BF650" i="2"/>
  <c r="BF695" i="2"/>
  <c r="BF736" i="2"/>
  <c r="BF753" i="2"/>
  <c r="BF757" i="2"/>
  <c r="BF775" i="2"/>
  <c r="BF784" i="2"/>
  <c r="BF787" i="2"/>
  <c r="BF792" i="2"/>
  <c r="BF809" i="2"/>
  <c r="BF817" i="2"/>
  <c r="BF825" i="2"/>
  <c r="BF844" i="2"/>
  <c r="BF863" i="2"/>
  <c r="BF873" i="2"/>
  <c r="BF875" i="2"/>
  <c r="BF886" i="2"/>
  <c r="BF901" i="2"/>
  <c r="BF917" i="2"/>
  <c r="BF933" i="2"/>
  <c r="BF945" i="2"/>
  <c r="BF952" i="2"/>
  <c r="BF964" i="2"/>
  <c r="BF970" i="2"/>
  <c r="BF1037" i="2"/>
  <c r="BF1045" i="2"/>
  <c r="BF1126" i="2"/>
  <c r="BF1143" i="2"/>
  <c r="BF1178" i="2"/>
  <c r="BF1180" i="2"/>
  <c r="BF1190" i="2"/>
  <c r="BF1206" i="2"/>
  <c r="BF1214" i="2"/>
  <c r="BF1223" i="2"/>
  <c r="BF1241" i="2"/>
  <c r="BF1257" i="2"/>
  <c r="BF1268" i="2"/>
  <c r="BF1298" i="2"/>
  <c r="BF1303" i="2"/>
  <c r="BF1309" i="2"/>
  <c r="BF1330" i="2"/>
  <c r="BF1376" i="2"/>
  <c r="BF1383" i="2"/>
  <c r="BF1389" i="2"/>
  <c r="BF1414" i="2"/>
  <c r="BF1426" i="2"/>
  <c r="BF1429" i="2"/>
  <c r="BF1435" i="2"/>
  <c r="BF1444" i="2"/>
  <c r="BF1449" i="2"/>
  <c r="BF1454" i="2"/>
  <c r="BF1460" i="2"/>
  <c r="BF1463" i="2"/>
  <c r="J150" i="2"/>
  <c r="BF175" i="2"/>
  <c r="BF230" i="2"/>
  <c r="BF238" i="2"/>
  <c r="BF291" i="2"/>
  <c r="BF385" i="2"/>
  <c r="BF398" i="2"/>
  <c r="BF438" i="2"/>
  <c r="BF489" i="2"/>
  <c r="BF608" i="2"/>
  <c r="BF632" i="2"/>
  <c r="BF635" i="2"/>
  <c r="BF644" i="2"/>
  <c r="BF656" i="2"/>
  <c r="BF727" i="2"/>
  <c r="BF769" i="2"/>
  <c r="BF780" i="2"/>
  <c r="BF829" i="2"/>
  <c r="BF843" i="2"/>
  <c r="BF869" i="2"/>
  <c r="BF902" i="2"/>
  <c r="BF915" i="2"/>
  <c r="BF940" i="2"/>
  <c r="BF950" i="2"/>
  <c r="BF959" i="2"/>
  <c r="BF966" i="2"/>
  <c r="BF972" i="2"/>
  <c r="BF976" i="2"/>
  <c r="BF982" i="2"/>
  <c r="BF985" i="2"/>
  <c r="BF1019" i="2"/>
  <c r="BF1032" i="2"/>
  <c r="BF1070" i="2"/>
  <c r="BF1118" i="2"/>
  <c r="BF1186" i="2"/>
  <c r="BF1191" i="2"/>
  <c r="BF1202" i="2"/>
  <c r="BF1237" i="2"/>
  <c r="BF1293" i="2"/>
  <c r="BF1310" i="2"/>
  <c r="BF1371" i="2"/>
  <c r="BF1382" i="2"/>
  <c r="BF1386" i="2"/>
  <c r="BF1399" i="2"/>
  <c r="BF1416" i="2"/>
  <c r="BF1446" i="2"/>
  <c r="BF1456" i="2"/>
  <c r="BF233" i="2"/>
  <c r="BF341" i="2"/>
  <c r="BF446" i="2"/>
  <c r="BF482" i="2"/>
  <c r="BF583" i="2"/>
  <c r="BF609" i="2"/>
  <c r="BF637" i="2"/>
  <c r="BF660" i="2"/>
  <c r="BF666" i="2"/>
  <c r="BF690" i="2"/>
  <c r="BF731" i="2"/>
  <c r="BF740" i="2"/>
  <c r="BF749" i="2"/>
  <c r="BF774" i="2"/>
  <c r="BF793" i="2"/>
  <c r="BF813" i="2"/>
  <c r="BF834" i="2"/>
  <c r="BF849" i="2"/>
  <c r="BF855" i="2"/>
  <c r="BF866" i="2"/>
  <c r="BF870" i="2"/>
  <c r="BF892" i="2"/>
  <c r="BF896" i="2"/>
  <c r="BF907" i="2"/>
  <c r="BF937" i="2"/>
  <c r="BF953" i="2"/>
  <c r="BF971" i="2"/>
  <c r="BF1050" i="2"/>
  <c r="BF1106" i="2"/>
  <c r="BF1128" i="2"/>
  <c r="BF1183" i="2"/>
  <c r="BF1189" i="2"/>
  <c r="BF1212" i="2"/>
  <c r="BF1219" i="2"/>
  <c r="BF1275" i="2"/>
  <c r="BF1316" i="2"/>
  <c r="BF1360" i="2"/>
  <c r="BF1374" i="2"/>
  <c r="BF1381" i="2"/>
  <c r="BF1388" i="2"/>
  <c r="BF1395" i="2"/>
  <c r="BF1398" i="2"/>
  <c r="BF1401" i="2"/>
  <c r="BF1410" i="2"/>
  <c r="BF1425" i="2"/>
  <c r="BF1439" i="2"/>
  <c r="BF1447" i="2"/>
  <c r="BF1450" i="2"/>
  <c r="BF1459" i="2"/>
  <c r="BF1461" i="2"/>
  <c r="BF1467" i="2"/>
  <c r="BF164" i="2"/>
  <c r="BF242" i="2"/>
  <c r="BF369" i="2"/>
  <c r="BF425" i="2"/>
  <c r="BF464" i="2"/>
  <c r="BF473" i="2"/>
  <c r="BF508" i="2"/>
  <c r="BF515" i="2"/>
  <c r="BF531" i="2"/>
  <c r="BF553" i="2"/>
  <c r="BF570" i="2"/>
  <c r="BF599" i="2"/>
  <c r="BF614" i="2"/>
  <c r="BF651" i="2"/>
  <c r="BF711" i="2"/>
  <c r="BF778" i="2"/>
  <c r="BF812" i="2"/>
  <c r="BF824" i="2"/>
  <c r="BF830" i="2"/>
  <c r="BF836" i="2"/>
  <c r="BF838" i="2"/>
  <c r="BF868" i="2"/>
  <c r="BF874" i="2"/>
  <c r="BF877" i="2"/>
  <c r="BF883" i="2"/>
  <c r="BF888" i="2"/>
  <c r="BF891" i="2"/>
  <c r="BF908" i="2"/>
  <c r="BF922" i="2"/>
  <c r="BF942" i="2"/>
  <c r="BF947" i="2"/>
  <c r="BF958" i="2"/>
  <c r="BF967" i="2"/>
  <c r="BF979" i="2"/>
  <c r="BF1023" i="2"/>
  <c r="BF1030" i="2"/>
  <c r="BF1034" i="2"/>
  <c r="BF1047" i="2"/>
  <c r="BF1068" i="2"/>
  <c r="BF1071" i="2"/>
  <c r="BF1080" i="2"/>
  <c r="BF1104" i="2"/>
  <c r="BF1141" i="2"/>
  <c r="BF1155" i="2"/>
  <c r="BF1204" i="2"/>
  <c r="BF1211" i="2"/>
  <c r="BF1213" i="2"/>
  <c r="BF1222" i="2"/>
  <c r="BF1254" i="2"/>
  <c r="BF1308" i="2"/>
  <c r="BF1314" i="2"/>
  <c r="BF1322" i="2"/>
  <c r="BF1329" i="2"/>
  <c r="BF1359" i="2"/>
  <c r="BF1367" i="2"/>
  <c r="BF1373" i="2"/>
  <c r="BF1393" i="2"/>
  <c r="BF1400" i="2"/>
  <c r="BF1406" i="2"/>
  <c r="BF1411" i="2"/>
  <c r="BF1428" i="2"/>
  <c r="BF1437" i="2"/>
  <c r="BF1443" i="2"/>
  <c r="BF1451" i="2"/>
  <c r="BF1457" i="2"/>
  <c r="BF1462" i="2"/>
  <c r="BF1472" i="2"/>
  <c r="BF1474" i="2"/>
  <c r="BF1477" i="2"/>
  <c r="BF1478" i="2"/>
  <c r="BF224" i="2"/>
  <c r="BF249" i="2"/>
  <c r="BF259" i="2"/>
  <c r="BF286" i="2"/>
  <c r="BF294" i="2"/>
  <c r="BF387" i="2"/>
  <c r="BF500" i="2"/>
  <c r="BF536" i="2"/>
  <c r="BF577" i="2"/>
  <c r="BF626" i="2"/>
  <c r="BF649" i="2"/>
  <c r="BF689" i="2"/>
  <c r="BF772" i="2"/>
  <c r="BF797" i="2"/>
  <c r="BF800" i="2"/>
  <c r="BF804" i="2"/>
  <c r="BF819" i="2"/>
  <c r="BF826" i="2"/>
  <c r="BF828" i="2"/>
  <c r="BF837" i="2"/>
  <c r="BF846" i="2"/>
  <c r="BF848" i="2"/>
  <c r="BF894" i="2"/>
  <c r="BF923" i="2"/>
  <c r="BF949" i="2"/>
  <c r="BF951" i="2"/>
  <c r="BF954" i="2"/>
  <c r="BF960" i="2"/>
  <c r="BF962" i="2"/>
  <c r="BF965" i="2"/>
  <c r="BF975" i="2"/>
  <c r="BF981" i="2"/>
  <c r="BF1039" i="2"/>
  <c r="BF1074" i="2"/>
  <c r="BF1142" i="2"/>
  <c r="BF1144" i="2"/>
  <c r="BF1207" i="2"/>
  <c r="BF1210" i="2"/>
  <c r="BF1216" i="2"/>
  <c r="BF1218" i="2"/>
  <c r="BF1248" i="2"/>
  <c r="BF1274" i="2"/>
  <c r="BF1378" i="2"/>
  <c r="BF1380" i="2"/>
  <c r="BF1409" i="2"/>
  <c r="BF1413" i="2"/>
  <c r="BF1432" i="2"/>
  <c r="BF1440" i="2"/>
  <c r="BF1453" i="2"/>
  <c r="BF1458" i="2"/>
  <c r="BF1468" i="2"/>
  <c r="BF1469" i="2"/>
  <c r="BF174" i="2"/>
  <c r="BF237" i="2"/>
  <c r="BF349" i="2"/>
  <c r="BF384" i="2"/>
  <c r="BF411" i="2"/>
  <c r="BF432" i="2"/>
  <c r="BF439" i="2"/>
  <c r="BF471" i="2"/>
  <c r="BF511" i="2"/>
  <c r="BF514" i="2"/>
  <c r="BF605" i="2"/>
  <c r="BF631" i="2"/>
  <c r="BF675" i="2"/>
  <c r="BF720" i="2"/>
  <c r="BF755" i="2"/>
  <c r="BF760" i="2"/>
  <c r="BF795" i="2"/>
  <c r="BF801" i="2"/>
  <c r="BF806" i="2"/>
  <c r="BF816" i="2"/>
  <c r="BF827" i="2"/>
  <c r="BF832" i="2"/>
  <c r="BF864" i="2"/>
  <c r="BF871" i="2"/>
  <c r="BF876" i="2"/>
  <c r="BF895" i="2"/>
  <c r="BF911" i="2"/>
  <c r="BF934" i="2"/>
  <c r="BF939" i="2"/>
  <c r="BF969" i="2"/>
  <c r="BF977" i="2"/>
  <c r="BF983" i="2"/>
  <c r="BF1041" i="2"/>
  <c r="BF1062" i="2"/>
  <c r="BF1115" i="2"/>
  <c r="BF1140" i="2"/>
  <c r="BF1156" i="2"/>
  <c r="BF1158" i="2"/>
  <c r="BF1177" i="2"/>
  <c r="BF1187" i="2"/>
  <c r="BF1194" i="2"/>
  <c r="BF1221" i="2"/>
  <c r="BF1230" i="2"/>
  <c r="BF1240" i="2"/>
  <c r="BF1297" i="2"/>
  <c r="BF1300" i="2"/>
  <c r="BF1379" i="2"/>
  <c r="BF1385" i="2"/>
  <c r="BF1392" i="2"/>
  <c r="BF1394" i="2"/>
  <c r="BF1407" i="2"/>
  <c r="BF1470" i="2"/>
  <c r="BF1471" i="2"/>
  <c r="BF1473" i="2"/>
  <c r="BF1475" i="2"/>
  <c r="BF244" i="2"/>
  <c r="BF250" i="2"/>
  <c r="BF257" i="2"/>
  <c r="BF336" i="2"/>
  <c r="BF388" i="2"/>
  <c r="BF472" i="2"/>
  <c r="BF488" i="2"/>
  <c r="BF535" i="2"/>
  <c r="BF580" i="2"/>
  <c r="BF592" i="2"/>
  <c r="BF625" i="2"/>
  <c r="BF633" i="2"/>
  <c r="BF643" i="2"/>
  <c r="BF646" i="2"/>
  <c r="BF671" i="2"/>
  <c r="BF681" i="2"/>
  <c r="BF721" i="2"/>
  <c r="BF730" i="2"/>
  <c r="BF810" i="2"/>
  <c r="BF833" i="2"/>
  <c r="BF861" i="2"/>
  <c r="BF867" i="2"/>
  <c r="BF872" i="2"/>
  <c r="BF887" i="2"/>
  <c r="BF918" i="2"/>
  <c r="BF924" i="2"/>
  <c r="BF926" i="2"/>
  <c r="BF948" i="2"/>
  <c r="BF957" i="2"/>
  <c r="BF973" i="2"/>
  <c r="BF978" i="2"/>
  <c r="BF1028" i="2"/>
  <c r="BF1035" i="2"/>
  <c r="BF1053" i="2"/>
  <c r="BF1069" i="2"/>
  <c r="BF1072" i="2"/>
  <c r="BF1079" i="2"/>
  <c r="BF1175" i="2"/>
  <c r="BF1179" i="2"/>
  <c r="BF1181" i="2"/>
  <c r="BF1203" i="2"/>
  <c r="BF1208" i="2"/>
  <c r="BF1242" i="2"/>
  <c r="BF1319" i="2"/>
  <c r="BF1331" i="2"/>
  <c r="BF1365" i="2"/>
  <c r="BF1421" i="2"/>
  <c r="BF1430" i="2"/>
  <c r="BF1448" i="2"/>
  <c r="F36" i="2"/>
  <c r="F37" i="2"/>
  <c r="F35" i="2"/>
  <c r="F33" i="2"/>
  <c r="J33" i="2"/>
  <c r="J99" i="2" l="1"/>
  <c r="J120" i="2"/>
  <c r="J135" i="2"/>
  <c r="J129" i="2"/>
  <c r="J128" i="2"/>
  <c r="J111" i="2"/>
  <c r="J1231" i="2"/>
  <c r="J125" i="2"/>
  <c r="J124" i="2"/>
  <c r="J119" i="2"/>
  <c r="J118" i="2"/>
  <c r="J117" i="2"/>
  <c r="T904" i="2"/>
  <c r="T900" i="2" s="1"/>
  <c r="BK904" i="2"/>
  <c r="BK900" i="2" s="1"/>
  <c r="BK696" i="2" s="1"/>
  <c r="J113" i="2"/>
  <c r="J112" i="2"/>
  <c r="J110" i="2"/>
  <c r="J105" i="2"/>
  <c r="J104" i="2"/>
  <c r="J103" i="2"/>
  <c r="J157" i="2"/>
  <c r="J101" i="2"/>
  <c r="BF370" i="2"/>
  <c r="J100" i="2"/>
  <c r="R904" i="2"/>
  <c r="R900" i="2" s="1"/>
  <c r="R696" i="2" s="1"/>
  <c r="J904" i="2"/>
  <c r="P696" i="2"/>
  <c r="T696" i="2"/>
  <c r="R157" i="2"/>
  <c r="P157" i="2"/>
  <c r="T157" i="2"/>
  <c r="J108" i="2"/>
  <c r="BK157" i="2"/>
  <c r="BK1363" i="2"/>
  <c r="J134" i="2" s="1"/>
  <c r="J126" i="2" l="1"/>
  <c r="BF904" i="2"/>
  <c r="J900" i="2"/>
  <c r="J97" i="2"/>
  <c r="P156" i="2"/>
  <c r="T156" i="2"/>
  <c r="R156" i="2"/>
  <c r="BK156" i="2"/>
  <c r="J116" i="2" l="1"/>
  <c r="J696" i="2"/>
  <c r="J156" i="2" l="1"/>
  <c r="J107" i="2"/>
  <c r="J30" i="2" l="1"/>
  <c r="J96" i="2"/>
  <c r="F34" i="2" l="1"/>
  <c r="J34" i="2" s="1"/>
  <c r="J39" i="2"/>
</calcChain>
</file>

<file path=xl/sharedStrings.xml><?xml version="1.0" encoding="utf-8"?>
<sst xmlns="http://schemas.openxmlformats.org/spreadsheetml/2006/main" count="14597" uniqueCount="2590">
  <si>
    <t/>
  </si>
  <si>
    <t>False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</si>
  <si>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</si>
  <si>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</si>
  <si>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</si>
  <si>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</si>
  <si>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</si>
  <si>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</si>
  <si>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</si>
  <si>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</si>
  <si>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</si>
  <si>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</si>
  <si>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</si>
  <si>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</si>
  <si>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</si>
  <si>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</si>
  <si>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</si>
  <si>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</si>
  <si>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</si>
  <si>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</si>
  <si>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</si>
  <si>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</si>
  <si>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</si>
  <si>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</si>
  <si>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</si>
  <si>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</si>
  <si>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</si>
  <si>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</si>
  <si>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</si>
  <si>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</si>
  <si>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</si>
  <si>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</si>
  <si>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</si>
  <si>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</si>
  <si>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</si>
  <si>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</si>
  <si>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</si>
  <si>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</si>
  <si>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</si>
  <si>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</si>
  <si>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</si>
  <si>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</si>
  <si>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</si>
  <si>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{8a0cef3e-bc23-4497-8463-954d369be070}</t>
  </si>
  <si>
    <t>KRYCÍ LIST ROZPOČTU</t>
  </si>
  <si>
    <t>Objekt:</t>
  </si>
  <si>
    <t>2021_175 - NANO_BIO_LAB rekonštrukcia fyzikálneho ústavu SAV</t>
  </si>
  <si>
    <t>Dúbravská cesta, Bratislava</t>
  </si>
  <si>
    <t>tender</t>
  </si>
  <si>
    <t>gam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</si>
  <si>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</si>
  <si>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</si>
  <si>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</si>
  <si>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</si>
  <si>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</si>
  <si>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</si>
  <si>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</si>
  <si>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</si>
  <si>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3 - Zvislé a kompletné konštrukcie   </t>
  </si>
  <si>
    <t xml:space="preserve">    4 - Vodorovné konštrukcie   </t>
  </si>
  <si>
    <t xml:space="preserve">    5 - Komunikácie</t>
  </si>
  <si>
    <t xml:space="preserve">    6 - Úpravy povrchov, podlahy, osadenie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</si>
  <si>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</si>
  <si>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</si>
  <si>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</si>
  <si>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 xml:space="preserve">PSV - Práce a dodávky PSV   </t>
  </si>
  <si>
    <t xml:space="preserve">    711 - Izolácie proti vode a vlhkosti   </t>
  </si>
  <si>
    <t xml:space="preserve">    712 - Izolácie striech   </t>
  </si>
  <si>
    <t xml:space="preserve">    713 - Izolácie tepelné   </t>
  </si>
  <si>
    <t xml:space="preserve">    714 - Akustické a protiotrasové opatrenie   </t>
  </si>
  <si>
    <t xml:space="preserve">    721 - Zdravotech. vnútorná kanalizácia   </t>
  </si>
  <si>
    <t xml:space="preserve">    722 - Zdravotechnika - vnútorný vodovod   </t>
  </si>
  <si>
    <t xml:space="preserve">    724 - Zdravotechnika - strojné vybavenie   </t>
  </si>
  <si>
    <t xml:space="preserve">    725 - Zdravotechnika - zariaď. predmety   </t>
  </si>
  <si>
    <t xml:space="preserve">    731 - Ústredné kúrenie, kotolne   </t>
  </si>
  <si>
    <t xml:space="preserve">    732 - Ústredné kúrenie, strojovne   </t>
  </si>
  <si>
    <t xml:space="preserve">    733 - Ústredné kúrenie, rozvodné potrubie   </t>
  </si>
  <si>
    <t xml:space="preserve">    734 - Ústredné kúrenie, armatúry.   </t>
  </si>
  <si>
    <t xml:space="preserve">    735 - Ústredné kúrenie, vykurov. telesá   </t>
  </si>
  <si>
    <t xml:space="preserve">    763 - Konštrukcie - drevostavby   </t>
  </si>
  <si>
    <t xml:space="preserve">    764 - Konštrukcie klampiarske   </t>
  </si>
  <si>
    <t xml:space="preserve">    766 - Konštrukcie stolárske   </t>
  </si>
  <si>
    <t xml:space="preserve">    767 - Konštrukcie doplnkové kovové   </t>
  </si>
  <si>
    <t xml:space="preserve">    769 - Montáž vzduchotechnických zariadení   </t>
  </si>
  <si>
    <t xml:space="preserve">    772 - Podlahy z prírod.a konglomer.kameňa   </t>
  </si>
  <si>
    <t xml:space="preserve">    775 - Podlahy vlysové a parketové</t>
  </si>
  <si>
    <t xml:space="preserve">    776 - Podlahy povlakové   </t>
  </si>
  <si>
    <t xml:space="preserve">    781 - Dokončovacie práce a obklady   </t>
  </si>
  <si>
    <t xml:space="preserve">    783 - Dokončovacie práce - nátery   </t>
  </si>
  <si>
    <t xml:space="preserve">    784 - Dokončovacie práce - maľby   </t>
  </si>
  <si>
    <t xml:space="preserve">    787 - Dokončovacie práce - zasklievanie   </t>
  </si>
  <si>
    <t xml:space="preserve">M - Práce a dodávky M   </t>
  </si>
  <si>
    <t xml:space="preserve">D1 - </t>
  </si>
  <si>
    <t xml:space="preserve">    21-M - Elektromontáže   </t>
  </si>
  <si>
    <t>VRN - Investičné náklady neobsiahnuté v cenách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</si>
  <si>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</si>
  <si>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</si>
  <si>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</si>
  <si>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</si>
  <si>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</si>
  <si>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</si>
  <si>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</si>
  <si>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</si>
  <si>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</si>
  <si>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</si>
  <si>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</si>
  <si>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</si>
  <si>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</si>
  <si>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</si>
  <si>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</si>
  <si>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</si>
  <si>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</si>
  <si>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131201201</t>
  </si>
  <si>
    <t>Výkop zapaženej jamy v hornine 3, do 100 m3</t>
  </si>
  <si>
    <t>m3</t>
  </si>
  <si>
    <t>4</t>
  </si>
  <si>
    <t>2</t>
  </si>
  <si>
    <t>VV</t>
  </si>
  <si>
    <t xml:space="preserve">"vsakovacie sachty"   </t>
  </si>
  <si>
    <t xml:space="preserve">2,5*2,5*3,0*3   </t>
  </si>
  <si>
    <t xml:space="preserve">1,5*1,5*3,0*1   </t>
  </si>
  <si>
    <t xml:space="preserve">Súčet   </t>
  </si>
  <si>
    <t>131201209</t>
  </si>
  <si>
    <t>Príplatok za lepivosť pri hĺbení zapažených jám a zárezov s urovnaním dna v hornine 3</t>
  </si>
  <si>
    <t>3</t>
  </si>
  <si>
    <t>132201101</t>
  </si>
  <si>
    <t>Výkop ryhy do šírky 600 mm v horn.3 do 100 m3</t>
  </si>
  <si>
    <t>6</t>
  </si>
  <si>
    <t xml:space="preserve">"vodovod"   </t>
  </si>
  <si>
    <t xml:space="preserve">0,6*1,0*12   </t>
  </si>
  <si>
    <t xml:space="preserve">"kanalizacia"   </t>
  </si>
  <si>
    <t xml:space="preserve">0,6*1,0*25   </t>
  </si>
  <si>
    <t xml:space="preserve">0,6*1,0*26   </t>
  </si>
  <si>
    <t xml:space="preserve">"vonk,tepelny kanal"   </t>
  </si>
  <si>
    <t xml:space="preserve">0,6*1,0*30   </t>
  </si>
  <si>
    <t>132201109</t>
  </si>
  <si>
    <t>Príplatok k cene za lepivosť pri hĺbení rýh šírky do 600 mm zapažených i nezapažených s urovnaním dna v hornine 3</t>
  </si>
  <si>
    <t>8</t>
  </si>
  <si>
    <t>5</t>
  </si>
  <si>
    <t>132201201</t>
  </si>
  <si>
    <t>Výkop ryhy šírky 600-2000mm horn.3 do 100m3</t>
  </si>
  <si>
    <t>10</t>
  </si>
  <si>
    <t xml:space="preserve">"ZP 1-8"   </t>
  </si>
  <si>
    <t xml:space="preserve">1,0*1,15*24,34   </t>
  </si>
  <si>
    <t xml:space="preserve">0,9*1,15*19,9   </t>
  </si>
  <si>
    <t xml:space="preserve">1,3*1,15*6,3   </t>
  </si>
  <si>
    <t xml:space="preserve">1,2*1,15*13,5   </t>
  </si>
  <si>
    <t xml:space="preserve">0,8*1,15*12,54   </t>
  </si>
  <si>
    <t xml:space="preserve">1,0*1,15*23,05   </t>
  </si>
  <si>
    <t xml:space="preserve">1,1*1,15*6,95   </t>
  </si>
  <si>
    <t xml:space="preserve">0,9*1,15*10,39   </t>
  </si>
  <si>
    <t xml:space="preserve">0,85*1,15*3,3   </t>
  </si>
  <si>
    <t xml:space="preserve">0,85*1,15*3,0   </t>
  </si>
  <si>
    <t xml:space="preserve">Medzisúčet   </t>
  </si>
  <si>
    <t xml:space="preserve">"oporny mur"   </t>
  </si>
  <si>
    <t xml:space="preserve">4,45*0,75*0,9   </t>
  </si>
  <si>
    <t xml:space="preserve">4,68*0,75*1,0   </t>
  </si>
  <si>
    <t xml:space="preserve">7,93*0,75*1,0   </t>
  </si>
  <si>
    <t xml:space="preserve">8,67*0,75*0,5   </t>
  </si>
  <si>
    <t xml:space="preserve">1,25*0,75*0,5   </t>
  </si>
  <si>
    <t xml:space="preserve">(1,3+1,5)*0,75*0,9   </t>
  </si>
  <si>
    <t xml:space="preserve">(1,5+1,5+1,25+2,5)*0,75*0,6   </t>
  </si>
  <si>
    <t xml:space="preserve">4,0*0,9*0,75   </t>
  </si>
  <si>
    <t xml:space="preserve">"tepelny kanal"   </t>
  </si>
  <si>
    <t xml:space="preserve">2,1*1,3*(15,5+1,8*2)   </t>
  </si>
  <si>
    <t>132201209</t>
  </si>
  <si>
    <t>Príplatok k cenám za lepivosť pri hĺbení rýh š. nad 600 do 2 000 mm zapaž. i nezapažených, s urovnaním dna v hornine 3</t>
  </si>
  <si>
    <t>12</t>
  </si>
  <si>
    <t xml:space="preserve">216,34   </t>
  </si>
  <si>
    <t>7</t>
  </si>
  <si>
    <t>133201101</t>
  </si>
  <si>
    <t>Výkop šachty zapaženej, hornina 3 do 100 m3</t>
  </si>
  <si>
    <t>14</t>
  </si>
  <si>
    <t xml:space="preserve">"P1-9"   </t>
  </si>
  <si>
    <t xml:space="preserve">2,0*2,0*1,35   </t>
  </si>
  <si>
    <t xml:space="preserve">2,5*2,5*1,35   </t>
  </si>
  <si>
    <t xml:space="preserve">1,9*1,9*1,35   </t>
  </si>
  <si>
    <t xml:space="preserve">2,1*2,1*1,35   </t>
  </si>
  <si>
    <t xml:space="preserve">1,7*1,7*1,35   </t>
  </si>
  <si>
    <t xml:space="preserve">2,2*3,15*1,35   </t>
  </si>
  <si>
    <t xml:space="preserve">1,8*1,8*1,35   </t>
  </si>
  <si>
    <t xml:space="preserve">2,0*2,0*1,35*3   </t>
  </si>
  <si>
    <t xml:space="preserve">"P10"   </t>
  </si>
  <si>
    <t xml:space="preserve">1,1*1,1*1,35*2   </t>
  </si>
  <si>
    <t xml:space="preserve">"P11-13"   </t>
  </si>
  <si>
    <t xml:space="preserve">0,9*0,9*0,8*6   </t>
  </si>
  <si>
    <t xml:space="preserve">0,9*2,15*0,8*2   </t>
  </si>
  <si>
    <t xml:space="preserve">1,42*1,27*0,8   </t>
  </si>
  <si>
    <t>133201109</t>
  </si>
  <si>
    <t>Príplatok k cenám za lepivosť pri hĺbení šachiet zapažených i nezapažených v hornine 3</t>
  </si>
  <si>
    <t>16</t>
  </si>
  <si>
    <t>9</t>
  </si>
  <si>
    <t>162501132</t>
  </si>
  <si>
    <t>Vodorovné premiestnenie výkopku  po nespevnenej ceste z  horniny tr.1-4, nad 100 do 1000 m3 na vzdialenosť do 3000 m</t>
  </si>
  <si>
    <t>18</t>
  </si>
  <si>
    <t xml:space="preserve">216,34+75,592+63,0   </t>
  </si>
  <si>
    <t>162501133</t>
  </si>
  <si>
    <t>Vodorovné premiestnenie výkopku  po nespevnenej ceste z  horniny tr.1-4, nad 100 do 1000 m3, príplatok k cene za každých ďalšich a začatých 1000 m</t>
  </si>
  <si>
    <t xml:space="preserve">354,932*17   </t>
  </si>
  <si>
    <t>11</t>
  </si>
  <si>
    <t>171201202</t>
  </si>
  <si>
    <t>Uloženie sypaniny na skládky nad 100 do 1000 m3</t>
  </si>
  <si>
    <t>22</t>
  </si>
  <si>
    <t xml:space="preserve">354,932   </t>
  </si>
  <si>
    <t>171209002</t>
  </si>
  <si>
    <t>Poplatok za skladovanie - zemina a kamenivo (17 05) ostatné</t>
  </si>
  <si>
    <t>t</t>
  </si>
  <si>
    <t>24</t>
  </si>
  <si>
    <t>13</t>
  </si>
  <si>
    <t>174101001</t>
  </si>
  <si>
    <t>Zásyp sypaninou so zhutnením jám, šachiet, rýh, zárezov alebo okolo objektov do 100 m3</t>
  </si>
  <si>
    <t>26</t>
  </si>
  <si>
    <t>180405111.S</t>
  </si>
  <si>
    <t>Založenie trávnika vo vegetačných prefabrikátoch výsevom semena v rovine alebo vo svahu do 1:5</t>
  </si>
  <si>
    <t>m2</t>
  </si>
  <si>
    <t>-389637657</t>
  </si>
  <si>
    <t>M</t>
  </si>
  <si>
    <t>005720001500.S</t>
  </si>
  <si>
    <t>Osivá tráv - výber trávových semien</t>
  </si>
  <si>
    <t>kg</t>
  </si>
  <si>
    <t>-1781493642</t>
  </si>
  <si>
    <t>308,92*0,0309 'Prepočítané koeficientom množstva</t>
  </si>
  <si>
    <t>180406111.S</t>
  </si>
  <si>
    <t>Založenie trávnika parkového mačinovaním v rovine alebo na svahu do 1:5</t>
  </si>
  <si>
    <t>-1203748007</t>
  </si>
  <si>
    <t>005730000100.S</t>
  </si>
  <si>
    <t>Koberec trávnikový rolovaný</t>
  </si>
  <si>
    <t>-687588079</t>
  </si>
  <si>
    <t>182001131.S</t>
  </si>
  <si>
    <t>Plošná úprava terénu pri nerovnostiach terénu nad 150-200 mm v rovine alebo na svahu do 1:5</t>
  </si>
  <si>
    <t>1033694726</t>
  </si>
  <si>
    <t>182303111.S</t>
  </si>
  <si>
    <t>Doplnenie ornice hrúbky do 50 mm, v rovine alebo na svahu do 1:5</t>
  </si>
  <si>
    <t>200319529</t>
  </si>
  <si>
    <t>103640000100.S</t>
  </si>
  <si>
    <t>Zemina pre terénne úpravy - ornica</t>
  </si>
  <si>
    <t>-288270746</t>
  </si>
  <si>
    <t>526,37*0,116 'Prepočítané koeficientom množstva</t>
  </si>
  <si>
    <t>184807111.S</t>
  </si>
  <si>
    <t>Ochrana stromu debnením pred poškodením stavebnou činnosťou zhotovenie</t>
  </si>
  <si>
    <t>304520145</t>
  </si>
  <si>
    <t>"odhad rozpočtára"</t>
  </si>
  <si>
    <t>60</t>
  </si>
  <si>
    <t>184807112.S</t>
  </si>
  <si>
    <t>Ochrana stromu debnením pred poškodením stavebnou činnosťou odstránenie</t>
  </si>
  <si>
    <t>1158172502</t>
  </si>
  <si>
    <t>184852010.S</t>
  </si>
  <si>
    <t>Hnojenie trávnika v rovine alebo na svahu do 1:5 umelým hnojivom</t>
  </si>
  <si>
    <t>-1580950992</t>
  </si>
  <si>
    <t>(565+310)*3</t>
  </si>
  <si>
    <t>251910000100.S</t>
  </si>
  <si>
    <t>Hnojivo záhradné Cererit bezchloridové granulované balené</t>
  </si>
  <si>
    <t>26761197</t>
  </si>
  <si>
    <t>2625*2E-05 'Prepočítané koeficientom množstva</t>
  </si>
  <si>
    <t>184901111.S</t>
  </si>
  <si>
    <t>Osadenie kolov k drevine s uviazaním, dĺžky kolov do 2 m</t>
  </si>
  <si>
    <t>ks</t>
  </si>
  <si>
    <t>2130204801</t>
  </si>
  <si>
    <t>6*3</t>
  </si>
  <si>
    <t>052170000400.S</t>
  </si>
  <si>
    <t>Kôl borovicový 7cm dl. 2,0m s hrotom</t>
  </si>
  <si>
    <t>213683951</t>
  </si>
  <si>
    <t>184920010.S</t>
  </si>
  <si>
    <t>Položenie ochrannej sieťky proti krtom, hrabošom a drobným hlodavcom v rovine alebo na svahu do 1:5</t>
  </si>
  <si>
    <t>-1525923419</t>
  </si>
  <si>
    <t>562,37</t>
  </si>
  <si>
    <t>28</t>
  </si>
  <si>
    <t>siet2</t>
  </si>
  <si>
    <t>Sieť proti krtom (2 x 200 m)</t>
  </si>
  <si>
    <t>bal</t>
  </si>
  <si>
    <t>750253461</t>
  </si>
  <si>
    <t xml:space="preserve">Zakladanie   </t>
  </si>
  <si>
    <t>271573001</t>
  </si>
  <si>
    <t>Násyp pod základové  konštrukcie so zhutnením zo štrkopiesku fr.0-32 mm</t>
  </si>
  <si>
    <t xml:space="preserve">1,0*24,34*0,1   </t>
  </si>
  <si>
    <t xml:space="preserve">0,9*19,9*0,1   </t>
  </si>
  <si>
    <t xml:space="preserve">1,3*6,3*0,1   </t>
  </si>
  <si>
    <t xml:space="preserve">1,2*13,5*0,1   </t>
  </si>
  <si>
    <t xml:space="preserve">0,8*12,54*0,1   </t>
  </si>
  <si>
    <t xml:space="preserve">1,0*23,05*0,1   </t>
  </si>
  <si>
    <t xml:space="preserve">1,1*6,95*0,10   </t>
  </si>
  <si>
    <t xml:space="preserve">0,9*10,39*0,1   </t>
  </si>
  <si>
    <t xml:space="preserve">0,85*0,1*(3,3+3,1)   </t>
  </si>
  <si>
    <t xml:space="preserve">2,1*0,1*19,1   </t>
  </si>
  <si>
    <t xml:space="preserve">0,75*0,1*(4,445+4,68+7,93)   </t>
  </si>
  <si>
    <t xml:space="preserve">0,75*0,1*(8,67+2,8+6,75)   </t>
  </si>
  <si>
    <t xml:space="preserve">2,0*2,0*0,1   </t>
  </si>
  <si>
    <t xml:space="preserve">2,5*2,5*0,1   </t>
  </si>
  <si>
    <t xml:space="preserve">1,9*1,9*0,1   </t>
  </si>
  <si>
    <t xml:space="preserve">2,1*2,1*0,1   </t>
  </si>
  <si>
    <t xml:space="preserve">1,7*1,7*0,1   </t>
  </si>
  <si>
    <t xml:space="preserve">2,2*3,15*0,1   </t>
  </si>
  <si>
    <t xml:space="preserve">1,8*1,8*0,1   </t>
  </si>
  <si>
    <t xml:space="preserve">2,0*2,0*0,1*4   </t>
  </si>
  <si>
    <t xml:space="preserve">1,1*1,1*0,1*2   </t>
  </si>
  <si>
    <t xml:space="preserve">"podl"   </t>
  </si>
  <si>
    <t xml:space="preserve">589,09*0,10   </t>
  </si>
  <si>
    <t>30</t>
  </si>
  <si>
    <t>273321411</t>
  </si>
  <si>
    <t>Betón základových dosiek, železový (bez výstuže), tr. C 25/30</t>
  </si>
  <si>
    <t xml:space="preserve">23,84*12,0*0,15   </t>
  </si>
  <si>
    <t xml:space="preserve">11,84*14,1*0,15   </t>
  </si>
  <si>
    <t xml:space="preserve">10,0*18,04*0,15   </t>
  </si>
  <si>
    <t>273361411</t>
  </si>
  <si>
    <t>Výstuž základových dosiek zo zváraných sietí mostných konštrukcií</t>
  </si>
  <si>
    <t>32</t>
  </si>
  <si>
    <t xml:space="preserve">633,06*0,0052*1,20   </t>
  </si>
  <si>
    <t>274313612</t>
  </si>
  <si>
    <t>Betón základových pásov, prostý tr. C 20/25</t>
  </si>
  <si>
    <t>34</t>
  </si>
  <si>
    <t xml:space="preserve">1,0*0,6*24,34   </t>
  </si>
  <si>
    <t xml:space="preserve">0,9*0,6*19,9   </t>
  </si>
  <si>
    <t xml:space="preserve">1,3*0,6*6,3   </t>
  </si>
  <si>
    <t xml:space="preserve">1,2*0,6*13,5   </t>
  </si>
  <si>
    <t xml:space="preserve">0,8*0,6*12,54   </t>
  </si>
  <si>
    <t xml:space="preserve">1,0*0,6*23,05   </t>
  </si>
  <si>
    <t xml:space="preserve">1,1*0,6*6,95   </t>
  </si>
  <si>
    <t xml:space="preserve">0,9*0,6*10,39   </t>
  </si>
  <si>
    <t xml:space="preserve">0,85*1,15*3,1   </t>
  </si>
  <si>
    <t xml:space="preserve">"patky"   </t>
  </si>
  <si>
    <t xml:space="preserve">2,0*2,0*0,6   </t>
  </si>
  <si>
    <t xml:space="preserve">2,5*2,5*0,6   </t>
  </si>
  <si>
    <t xml:space="preserve">1,9*1,9*0,6   </t>
  </si>
  <si>
    <t xml:space="preserve">2,1*2,1*0,6   </t>
  </si>
  <si>
    <t xml:space="preserve">1,7*1,7*0,6   </t>
  </si>
  <si>
    <t xml:space="preserve">2,2*3,15*0,6   </t>
  </si>
  <si>
    <t xml:space="preserve">1,8*1,8*0,6   </t>
  </si>
  <si>
    <t xml:space="preserve">2,0*2,0*0,6*4   </t>
  </si>
  <si>
    <t xml:space="preserve">1,1*1,1*0,6*2   </t>
  </si>
  <si>
    <t xml:space="preserve">1,0*1,0*0,6*13   </t>
  </si>
  <si>
    <t>274361821</t>
  </si>
  <si>
    <t>Výstuž základových pásov z ocele 10505</t>
  </si>
  <si>
    <t>36</t>
  </si>
  <si>
    <t xml:space="preserve">146,174*0,020   </t>
  </si>
  <si>
    <t>275351215</t>
  </si>
  <si>
    <t>Debnenie stien základových pätiek, zhotovenie-dielce</t>
  </si>
  <si>
    <t>38</t>
  </si>
  <si>
    <t xml:space="preserve">1,0*4*0,6*13   </t>
  </si>
  <si>
    <t>275351216</t>
  </si>
  <si>
    <t>Debnenie stien základovýcb pätiek, odstránenie-dielce</t>
  </si>
  <si>
    <t>40</t>
  </si>
  <si>
    <t>279100002</t>
  </si>
  <si>
    <t>Prestup v základoch z vláknocem. rúr PFR-Permur dĺžky do 300 mm, DN 80, potrubie vonk.pr. 20-40 mm (bez sady PDE-Permur)</t>
  </si>
  <si>
    <t>-299951701</t>
  </si>
  <si>
    <t>279100022</t>
  </si>
  <si>
    <t>Prestup v základoch z vláknocem. rúr PFR-Permur dĺžky do 300 mm, DN 125, potrubie vonk.pr. 57-78 mm (bez sady PDE-Permur)</t>
  </si>
  <si>
    <t>448520207</t>
  </si>
  <si>
    <t>279100042</t>
  </si>
  <si>
    <t>Prestup v základoch z vláknocem. rúr PFR-Permur dĺžky do 300 mm, DN 200, potrubie vonk.pr. 108-144 mm (bez sady PDE-Permur)</t>
  </si>
  <si>
    <t>163348173</t>
  </si>
  <si>
    <t>289971211.S</t>
  </si>
  <si>
    <t>Zhotovenie vrstvy z geotextílie na upravenom povrchu sklon do 1 : 5 , šírky od 0 do 3 m</t>
  </si>
  <si>
    <t>-1413135713</t>
  </si>
  <si>
    <t>"pod spevnené plochy a parkoviská"</t>
  </si>
  <si>
    <t>85,25+294,75+308,92</t>
  </si>
  <si>
    <t>693110001100</t>
  </si>
  <si>
    <t>Geotextília polypropylénová Tatratex GTX N PP 200, šírka 0,7-1,2 m, dĺžka 20-60-120 m, hrúbka 1,68 mm, netkaná, MIVA</t>
  </si>
  <si>
    <t>-1326448228</t>
  </si>
  <si>
    <t>688,92*1,05 'Prepočítané koeficientom množstva</t>
  </si>
  <si>
    <t xml:space="preserve">Zvislé a kompletné konštrukcie   </t>
  </si>
  <si>
    <t>311101212.S</t>
  </si>
  <si>
    <t>Vytvorenie prestupov v múroch z betónu a železobetónu vložkami s vonkajšou prierezovou plochou nad 0,02-0,05 m2</t>
  </si>
  <si>
    <t>m</t>
  </si>
  <si>
    <t>-1012406346</t>
  </si>
  <si>
    <t>12*2*0,30</t>
  </si>
  <si>
    <t>42</t>
  </si>
  <si>
    <t>592210005100.S</t>
  </si>
  <si>
    <t>Rura betónová hrdlová pre dažďové odpadné vody TBP 2-20, DN 200, dĺ. 1000 mm, hr. steny 35 mm</t>
  </si>
  <si>
    <t>1667554115</t>
  </si>
  <si>
    <t>24/3</t>
  </si>
  <si>
    <t>8*1,01 'Prepočítané koeficientom množstva</t>
  </si>
  <si>
    <t>311321315</t>
  </si>
  <si>
    <t>Betón nadzákladových múrov, železový (bez výstuže) tr. C 20/25</t>
  </si>
  <si>
    <t xml:space="preserve">"bet,mur na streche"   </t>
  </si>
  <si>
    <t xml:space="preserve">1,0*0,3*0,5*47   </t>
  </si>
  <si>
    <t>44</t>
  </si>
  <si>
    <t>311322006</t>
  </si>
  <si>
    <t>Betónová výplň pre múry nosné  pre všetky konfigurácie stien, z betónu  železového (bez výstuže) tr. C 25/30</t>
  </si>
  <si>
    <t xml:space="preserve">120,36*3,74*0,15*2   </t>
  </si>
  <si>
    <t xml:space="preserve">-(1,2*2,1*80+1,2*0,7*5+1,0*0,7)*0,15   </t>
  </si>
  <si>
    <t xml:space="preserve">-(2,5*2,1*0,15)   </t>
  </si>
  <si>
    <t xml:space="preserve">"atika"   </t>
  </si>
  <si>
    <t xml:space="preserve">120,36*1,1*0,10   </t>
  </si>
  <si>
    <t xml:space="preserve">(9,45+3,7*2)*1,1*0,10   </t>
  </si>
  <si>
    <t xml:space="preserve">"vnut,steny"   </t>
  </si>
  <si>
    <t xml:space="preserve">(6,0+3,75*4)*0,15*3,7   </t>
  </si>
  <si>
    <t>311351101</t>
  </si>
  <si>
    <t>Debnenie nadzákladových múrov jednostranné, zhotovenie-dielce</t>
  </si>
  <si>
    <t>46</t>
  </si>
  <si>
    <t xml:space="preserve">(1,0+0,3)*2*0,5*47   </t>
  </si>
  <si>
    <t>311351102</t>
  </si>
  <si>
    <t>Debnenie nadzákladových múrov  jednostranné, odstránenie-dielce</t>
  </si>
  <si>
    <t>48</t>
  </si>
  <si>
    <t>311351801</t>
  </si>
  <si>
    <t>Múry stratené debnenie bez výplne, pre bet. jadro 150 mm, konfig. steny 2 x Filigranovy Panel 50 mm, celková hr. steny 250 mm</t>
  </si>
  <si>
    <t>50</t>
  </si>
  <si>
    <t xml:space="preserve">120,36*3,74*2   </t>
  </si>
  <si>
    <t xml:space="preserve">-(1,2*2,1*80+1,2*0,7*5)   </t>
  </si>
  <si>
    <t xml:space="preserve">-(1,2*0,72+2,5*2,1)   </t>
  </si>
  <si>
    <t xml:space="preserve">120,36*1,1   </t>
  </si>
  <si>
    <t xml:space="preserve">(9,45+3,7*2)*1,1   </t>
  </si>
  <si>
    <t xml:space="preserve">(6,0+4,75*4)*3,7   </t>
  </si>
  <si>
    <t>312234561</t>
  </si>
  <si>
    <t>Murivo výplňové (m3) z tehál pálených POROTHERM 25 Profi P 12 brúsených na pero a drážku, na maltu POROTHERM Profi (250x375x249)   alebo ekvivalent</t>
  </si>
  <si>
    <t>52</t>
  </si>
  <si>
    <t xml:space="preserve">(4,77+1,8+2,2)*0,25*3,7   </t>
  </si>
  <si>
    <t xml:space="preserve">-(0,8*1,97)*0,25   </t>
  </si>
  <si>
    <t>317165201</t>
  </si>
  <si>
    <t>Nosný preklad YTONG šírky 250 mm, výšky 249 mm, dĺžky 1300 mm      alebo ekvivalent</t>
  </si>
  <si>
    <t>54</t>
  </si>
  <si>
    <t>317165301</t>
  </si>
  <si>
    <t>Nenosný preklad YTONG šírky 100 mm, výšky 249 mm, dĺžky 1250 mm      alebo ekvivalent</t>
  </si>
  <si>
    <t>56</t>
  </si>
  <si>
    <t>317165303</t>
  </si>
  <si>
    <t>Nenosný preklad YTONG šírky 150 mm, výšky 249 mm, dĺžky 1250 mm     alebo ekvivalent</t>
  </si>
  <si>
    <t>58</t>
  </si>
  <si>
    <t>317166154</t>
  </si>
  <si>
    <t>Samonosný preklad PORFIX, šírky 150 mm, výšky 250 mm, dĺžky 2000 mm      alebo ekvivalent</t>
  </si>
  <si>
    <t>331321610</t>
  </si>
  <si>
    <t>Betón stĺpov a pilierov hranatých, ťahadiel, rámových stojok, vzpier, železový (bez výstuže) tr. C 30/37</t>
  </si>
  <si>
    <t>62</t>
  </si>
  <si>
    <t xml:space="preserve">"stlpy-zalievka betonova"   </t>
  </si>
  <si>
    <t xml:space="preserve">0,20*0,20*4,5*11*2   </t>
  </si>
  <si>
    <t>342272102</t>
  </si>
  <si>
    <t>Priečky z tvárnic YTONG hr. 100 mm P2-500 hladkých, na MVC a maltu YTONG (100x249x599)      alebo ekvivalent</t>
  </si>
  <si>
    <t>64</t>
  </si>
  <si>
    <t xml:space="preserve">1,52*3,7-(0,6*1,97)   </t>
  </si>
  <si>
    <t xml:space="preserve">4,235*3,7-(0,8*1,97)   </t>
  </si>
  <si>
    <t xml:space="preserve">(1,2+0,4)*3,7   </t>
  </si>
  <si>
    <t xml:space="preserve">(2,2+1,86)*3,7-(0,9*1,97)   </t>
  </si>
  <si>
    <t>342272103</t>
  </si>
  <si>
    <t>Priečky z tvárnic YTONG hr. 125 mm P2-500 hladkých, na MVC a maltu YTONG (125x249x599)      alebo ekvivalent</t>
  </si>
  <si>
    <t>66</t>
  </si>
  <si>
    <t xml:space="preserve">(4,52+2,8)*3,7   </t>
  </si>
  <si>
    <t xml:space="preserve">0,9*3,7   </t>
  </si>
  <si>
    <t>342272104</t>
  </si>
  <si>
    <t>Priečky z tvárnic YTONG hr. 150 mm P2-500 hladkých, na MVC a maltu YTONG (150x249x599)      alebo ekvivalent</t>
  </si>
  <si>
    <t>68</t>
  </si>
  <si>
    <t xml:space="preserve">(4,6+10,65+7,85)*3,7   </t>
  </si>
  <si>
    <t xml:space="preserve">(4,52*2+1,4)*3,7   </t>
  </si>
  <si>
    <t xml:space="preserve">-(0,8*1,97*3+1,4*1,97)   </t>
  </si>
  <si>
    <t xml:space="preserve">(16,57+4,37*3+0,3*2)*3,7   </t>
  </si>
  <si>
    <t xml:space="preserve">-(1,4*1,97*3+0,8*1,97)   </t>
  </si>
  <si>
    <t xml:space="preserve">(4,67*2+2,4*2+2,5+0,9)*3,7   </t>
  </si>
  <si>
    <t>388129720</t>
  </si>
  <si>
    <t>Montáž dielca prefabrikovaného kanála zo železobetónu, krycia doska hm. do 1 t.</t>
  </si>
  <si>
    <t>70</t>
  </si>
  <si>
    <t>5934532000</t>
  </si>
  <si>
    <t>Doska stropná železobetónová PZD 2-120 119x29x9</t>
  </si>
  <si>
    <t>72</t>
  </si>
  <si>
    <t xml:space="preserve">18,0*1,2   </t>
  </si>
  <si>
    <t>388231123</t>
  </si>
  <si>
    <t>Kanály voľné z pálených tehál na MC, so základovou doskou,omietka vnút.stien,vnút.prierez do 1200x1800 mm</t>
  </si>
  <si>
    <t>74</t>
  </si>
  <si>
    <t xml:space="preserve">Vodorovné konštrukcie   </t>
  </si>
  <si>
    <t>411321414</t>
  </si>
  <si>
    <t>Betón stropov doskových a trámových,  železový tr. C 25/30</t>
  </si>
  <si>
    <t>76</t>
  </si>
  <si>
    <t xml:space="preserve">589,98*2*0,2   </t>
  </si>
  <si>
    <t xml:space="preserve">"dobet"   </t>
  </si>
  <si>
    <t xml:space="preserve">589,98*2*0,06   </t>
  </si>
  <si>
    <t xml:space="preserve">"strop -str,deb VSZ"   </t>
  </si>
  <si>
    <t xml:space="preserve">(6,53*2,8+4,0*2,0)*(0,05+0,08)   </t>
  </si>
  <si>
    <t>411351107.S</t>
  </si>
  <si>
    <t>Debnenie stropov doskových zhotovenie-tradičné</t>
  </si>
  <si>
    <t>-397404362</t>
  </si>
  <si>
    <t>"debnenie prierazov ZT UK VZT a EL"</t>
  </si>
  <si>
    <t>2*12*4*0,15*0,30</t>
  </si>
  <si>
    <t>2*4*0,20*0,30</t>
  </si>
  <si>
    <t>2*4*0,30*0,30</t>
  </si>
  <si>
    <t>Súčet</t>
  </si>
  <si>
    <t>411351108.S</t>
  </si>
  <si>
    <t>Debnenie stropov doskových odstránenie-tradičné</t>
  </si>
  <si>
    <t>1523777287</t>
  </si>
  <si>
    <t>411354175</t>
  </si>
  <si>
    <t>Podporná konštrukcia stropov výšky do 4 m pre zaťaženie do 20 kPa zhotovenie</t>
  </si>
  <si>
    <t>78</t>
  </si>
  <si>
    <t xml:space="preserve">1179,96+26,2   </t>
  </si>
  <si>
    <t>411354176</t>
  </si>
  <si>
    <t>Podporná konštrukcia stropov výšky do 4 m pre zaťaženie do 20 kPa odstránenie</t>
  </si>
  <si>
    <t>80</t>
  </si>
  <si>
    <t xml:space="preserve">1206,16   </t>
  </si>
  <si>
    <t>82</t>
  </si>
  <si>
    <t>5934323501</t>
  </si>
  <si>
    <t>Stropne dosky filigran hr 5cm</t>
  </si>
  <si>
    <t>84</t>
  </si>
  <si>
    <t>411354256</t>
  </si>
  <si>
    <t>Debnenie stropu, zabudované s plechom vlnitým pozinkovaným, výšky vľn do 50 mm hr. 1,0 mm</t>
  </si>
  <si>
    <t>86</t>
  </si>
  <si>
    <t xml:space="preserve">6,5*2,8+4,0*2,0   </t>
  </si>
  <si>
    <t>411362821</t>
  </si>
  <si>
    <t>Výstuž stropných klenieb alebo škrupín a s nimi súvisiacich konštrukcií (pätkové a žľabové nosníky, tiahla, stužidlá, oblúkové rebrá, čelné múry a pod.), 10505</t>
  </si>
  <si>
    <t>88</t>
  </si>
  <si>
    <t xml:space="preserve">310,207*0,040   </t>
  </si>
  <si>
    <t>413321414</t>
  </si>
  <si>
    <t>Betón nosníkov, železový tr. C 25/30</t>
  </si>
  <si>
    <t>90</t>
  </si>
  <si>
    <t xml:space="preserve">"P1-3,P4,5"   </t>
  </si>
  <si>
    <t xml:space="preserve">0,25*0,31*5,08   </t>
  </si>
  <si>
    <t xml:space="preserve">0,2*0,31*9,995   </t>
  </si>
  <si>
    <t xml:space="preserve">0,22*0,31*9,995   </t>
  </si>
  <si>
    <t xml:space="preserve">"do bet,nosnikov-deltabeam"   </t>
  </si>
  <si>
    <t xml:space="preserve">0,495*0,26*5,9*2   </t>
  </si>
  <si>
    <t xml:space="preserve">0,495*0,26*6,64*2   </t>
  </si>
  <si>
    <t xml:space="preserve">0,495*0,26*6,74*10   </t>
  </si>
  <si>
    <t xml:space="preserve">0,495*0,26*4,70*12   </t>
  </si>
  <si>
    <t xml:space="preserve">0,395*0,25*5,8*2   </t>
  </si>
  <si>
    <t xml:space="preserve">0,395*0,25*5,8*3   </t>
  </si>
  <si>
    <t xml:space="preserve">0,395*0,25*2,9*2   </t>
  </si>
  <si>
    <t>413351107</t>
  </si>
  <si>
    <t>Debnenie nosníka zhotovenie-dielce</t>
  </si>
  <si>
    <t>92</t>
  </si>
  <si>
    <t xml:space="preserve">(0,25+0,31*2)*5,08   </t>
  </si>
  <si>
    <t xml:space="preserve">(0,2+0,31*2)*9,995   </t>
  </si>
  <si>
    <t xml:space="preserve">(0,22+0,31*2)*9,995   </t>
  </si>
  <si>
    <t>413351108</t>
  </si>
  <si>
    <t>Debnenie nosníka odstránenie-dielce</t>
  </si>
  <si>
    <t>94</t>
  </si>
  <si>
    <t>413351215</t>
  </si>
  <si>
    <t>Podporná konštrukcia nosníkov výšky do 4 m zaťaženia do 20 kPa - zhotovenie</t>
  </si>
  <si>
    <t>96</t>
  </si>
  <si>
    <t>413351216</t>
  </si>
  <si>
    <t>Podporná konštrukcia nosníkov výšky do 4 m zaťaženia do 20 kPa - odstránenie</t>
  </si>
  <si>
    <t>98</t>
  </si>
  <si>
    <t>430321315</t>
  </si>
  <si>
    <t>Schodiskové konštrukcie, betón železový tr. C 20/25</t>
  </si>
  <si>
    <t>100</t>
  </si>
  <si>
    <t xml:space="preserve">"vonk,schody"   </t>
  </si>
  <si>
    <t xml:space="preserve">2,0*3,0*0,2   </t>
  </si>
  <si>
    <t xml:space="preserve">1,5*3,0*3*0,2   </t>
  </si>
  <si>
    <t xml:space="preserve">0,285*0,171*3,0*7   </t>
  </si>
  <si>
    <t xml:space="preserve">0,285*0,171*2,5*7   </t>
  </si>
  <si>
    <t>430361821</t>
  </si>
  <si>
    <t>Výstuž schodiskových konštrukcií z betonárskej ocele 10505</t>
  </si>
  <si>
    <t>102</t>
  </si>
  <si>
    <t>430362021</t>
  </si>
  <si>
    <t>Výstuž schodiskových konštrukcií zo zváraných sietí z drôtov typu KARI</t>
  </si>
  <si>
    <t>104</t>
  </si>
  <si>
    <t>431351121</t>
  </si>
  <si>
    <t>Debnenie do 4 m výšky - podest a podstupňových dosiek pôdorysne priamočiarych zhotovenie</t>
  </si>
  <si>
    <t>106</t>
  </si>
  <si>
    <t xml:space="preserve">(0,285+0,171)*3,0*7   </t>
  </si>
  <si>
    <t xml:space="preserve">(0,285+0,171)*2,5*7   </t>
  </si>
  <si>
    <t xml:space="preserve">2,0*3,0+1,5*3,0*3   </t>
  </si>
  <si>
    <t>431351122</t>
  </si>
  <si>
    <t>Debnenie do 4 m výšky - podest a podstupňových dosiek pôdorysne priamočiarych odstránenie</t>
  </si>
  <si>
    <t>108</t>
  </si>
  <si>
    <t>451541111</t>
  </si>
  <si>
    <t>Lôžko pod potrubie, stoky a drobné objekty, v otvorenom výkope zo štrkodrvy 0-63 mm</t>
  </si>
  <si>
    <t>110</t>
  </si>
  <si>
    <t xml:space="preserve">"vsakovacie sach,"   </t>
  </si>
  <si>
    <t xml:space="preserve">2,5*2,5*0,3*3   </t>
  </si>
  <si>
    <t xml:space="preserve">1,5*1,5*0,3*1   </t>
  </si>
  <si>
    <t>451573111</t>
  </si>
  <si>
    <t>Lôžko pod potrubie, stoky a drobné objekty, v otvorenom výkope z piesku a štrkopiesku do 63 mm</t>
  </si>
  <si>
    <t>112</t>
  </si>
  <si>
    <t xml:space="preserve">1,5*1,5*0,5*1   </t>
  </si>
  <si>
    <t xml:space="preserve">2,5*2,5*0,5*3   </t>
  </si>
  <si>
    <t xml:space="preserve">"kanal"   </t>
  </si>
  <si>
    <t xml:space="preserve">0,6*0,3*(25+26+12+30)   </t>
  </si>
  <si>
    <t>564740111.S</t>
  </si>
  <si>
    <t>Podklad alebo kryt z kameniva hrubého drveného veľ. 8-16 mm s rozprestretím a zhutnením hr. 120 mm</t>
  </si>
  <si>
    <t>-1355590059</t>
  </si>
  <si>
    <t>564750111.S</t>
  </si>
  <si>
    <t>Podklad alebo kryt z kameniva hrubého drveného veľ. 8-16 mm s rozprestretím a zhutnením hr. 150 mm</t>
  </si>
  <si>
    <t>310966214</t>
  </si>
  <si>
    <t>85,25+294,75</t>
  </si>
  <si>
    <t>564760211.S</t>
  </si>
  <si>
    <t>Podklad alebo kryt z kameniva hrubého drveného veľ. 16-32 mm s rozprestretím a zhutnením hr. 200 mm</t>
  </si>
  <si>
    <t>855924005</t>
  </si>
  <si>
    <t>308,92+294,75</t>
  </si>
  <si>
    <t>596811342.S</t>
  </si>
  <si>
    <t>Kladenie betónovej dlažby s vyplnením škár do lôžka z cementovej malty, veľ. do 0,25 m2 plochy od 100 do 300 m2</t>
  </si>
  <si>
    <t>1509600350</t>
  </si>
  <si>
    <t>6282 10200</t>
  </si>
  <si>
    <t>LA LINIA platňa 80/40/4,2 cm granit svetlá</t>
  </si>
  <si>
    <t>-570926048</t>
  </si>
  <si>
    <t>138,52*1,1 'Prepočítané koeficientom množstva</t>
  </si>
  <si>
    <t>596911142.S</t>
  </si>
  <si>
    <t>Kladenie betónovej zámkovej dlažby komunikácií pre peších hr. 60 mm pre peších nad 50 do 100 m2 so zriadením lôžka z kameniva hr. 30 mm</t>
  </si>
  <si>
    <t>715855663</t>
  </si>
  <si>
    <t>592460010300</t>
  </si>
  <si>
    <t>Dlažba betónová PREMAC KLASIKO, rozmer 200x100x60 mm, grafit</t>
  </si>
  <si>
    <t>-148311054</t>
  </si>
  <si>
    <t>85,25*1,02 'Prepočítané koeficientom množstva</t>
  </si>
  <si>
    <t>596911223.S</t>
  </si>
  <si>
    <t>Kladenie betónovej zámkovej dlažby pozemných komunikácií hr. 80 mm pre peších nad 100 do 300 m2 so zriadením lôžka z kameniva hr. 50 mm</t>
  </si>
  <si>
    <t>631735273</t>
  </si>
  <si>
    <t>592460008300</t>
  </si>
  <si>
    <t>Dlažba betónová PREMAC HAKA 8N normál bezškárová, rozmer 200x165x80 mm, sivá</t>
  </si>
  <si>
    <t>-1512006330</t>
  </si>
  <si>
    <t>294,75*1,02 'Prepočítané koeficientom množstva</t>
  </si>
  <si>
    <t>596912214.S</t>
  </si>
  <si>
    <t>Kladenie betónovej dlažby z vegetačných tvárnic hr. 80 mm, do lôžka z kameniva ťaženého, veľkosti do 0,25 m2, plochy nad 300 m2</t>
  </si>
  <si>
    <t>1012455390</t>
  </si>
  <si>
    <t>592460013500</t>
  </si>
  <si>
    <t>Dlažba betónová PREMAC VEGA zatrávňovacia, rozmer 610x405x80 mm, sivá</t>
  </si>
  <si>
    <t>2024508856</t>
  </si>
  <si>
    <t>312,0092*1,03 'Prepočítané koeficientom množstva</t>
  </si>
  <si>
    <t xml:space="preserve">Úpravy povrchov, podlahy, osadenie   </t>
  </si>
  <si>
    <t>611456121</t>
  </si>
  <si>
    <t>Potiahnutie betónového povrchu vnútorných podhľadov jemnou štukovou vápennocementovou maltou, hr. 2-4 mm</t>
  </si>
  <si>
    <t>114</t>
  </si>
  <si>
    <t xml:space="preserve">"pod nater"   </t>
  </si>
  <si>
    <t xml:space="preserve">32,53+30,54+31,22+31,22   </t>
  </si>
  <si>
    <t xml:space="preserve">13,78+3,51+22,25+47,28   </t>
  </si>
  <si>
    <t xml:space="preserve">31,29+28,23   </t>
  </si>
  <si>
    <t xml:space="preserve">44,44+39,38+32,42+32,47   </t>
  </si>
  <si>
    <t xml:space="preserve">32,47+32,45+32,52   </t>
  </si>
  <si>
    <t>612465115</t>
  </si>
  <si>
    <t>Príprava vnútorného podkladu stien BAUMIT, penetračný náter Baumit BetonKontakt</t>
  </si>
  <si>
    <t>-726114085</t>
  </si>
  <si>
    <t>612473182</t>
  </si>
  <si>
    <t>Vnútorná omietka vápenná alebo vápennocementová v podlaží a v schodisku hladká</t>
  </si>
  <si>
    <t>116</t>
  </si>
  <si>
    <t xml:space="preserve">"obv,murivo,priecky mur"   </t>
  </si>
  <si>
    <t xml:space="preserve">698,38+703,6   </t>
  </si>
  <si>
    <t>612471413</t>
  </si>
  <si>
    <t>Úprava vnútorných stien, nanášaním, s prísadou, s vyhladením plsťou hr. 2 až 3 mm</t>
  </si>
  <si>
    <t>118</t>
  </si>
  <si>
    <t xml:space="preserve">"sadrokart,pricky"   </t>
  </si>
  <si>
    <t xml:space="preserve">911,9   </t>
  </si>
  <si>
    <t>612481011.S</t>
  </si>
  <si>
    <t>Priebežná omietková lišta (omietnik) z pozinkovaného plechu pre hrúbku omietky 6 mm</t>
  </si>
  <si>
    <t>-700242368</t>
  </si>
  <si>
    <t>612481021.S</t>
  </si>
  <si>
    <t>Okenný a dverový plastový dilatačný profil pre hrúbku omietky 6 mm</t>
  </si>
  <si>
    <t>1183773011</t>
  </si>
  <si>
    <t>566,06+57,93-114,4</t>
  </si>
  <si>
    <t>612481120</t>
  </si>
  <si>
    <t>Potiahnutie vnútorných stien sklotextílnou mriežkou s bodovým prilepením</t>
  </si>
  <si>
    <t>120</t>
  </si>
  <si>
    <t>99</t>
  </si>
  <si>
    <t>622451158</t>
  </si>
  <si>
    <t>Vonkajšia omietka stien tenkovrstvová BAUMIT, silikátová, Baumit openTop, škrabaná, hr. 3 mm</t>
  </si>
  <si>
    <t>122</t>
  </si>
  <si>
    <t xml:space="preserve">"sokel"   </t>
  </si>
  <si>
    <t xml:space="preserve">120,4*0,90 </t>
  </si>
  <si>
    <t>625250013</t>
  </si>
  <si>
    <t>Kontaktný zatepľovací systém hr. 80 mm PCI MultiTherm NEO - grafitový EPS, skrutkovacie kotvy      alebo ekvivalent</t>
  </si>
  <si>
    <t>124</t>
  </si>
  <si>
    <t xml:space="preserve">"vnut,str,atiky"   </t>
  </si>
  <si>
    <t xml:space="preserve">120,4*1,1+9,2*1,0*2   </t>
  </si>
  <si>
    <t>625250015</t>
  </si>
  <si>
    <t>Kontaktný zatepľovací systém hr. 100 mm+ obkl  FUNDERMAX - grafitový EPS, skrutkovacie kotvy alebo ekvivalent</t>
  </si>
  <si>
    <t>126</t>
  </si>
  <si>
    <t xml:space="preserve">"fasada"   </t>
  </si>
  <si>
    <t xml:space="preserve">120,4*9,2   </t>
  </si>
  <si>
    <t xml:space="preserve">-(1,2*2,1*81+1,2*0,7*5)   </t>
  </si>
  <si>
    <t xml:space="preserve">-(1,0*0,7+1,665*3,0+1,2*3,0*3)   </t>
  </si>
  <si>
    <t>625250156</t>
  </si>
  <si>
    <t>Doteplenie konštrukcie hr. 100 mm, systém XPS STYRODUR 2800 C - PCI, lepený rámovo s prikotvením      alebo ekvivalent</t>
  </si>
  <si>
    <t>128</t>
  </si>
  <si>
    <t>631312511</t>
  </si>
  <si>
    <t>Mazanina z betónu prostého (m3) tr. C 12/15 hr.nad 50 do 80 mm</t>
  </si>
  <si>
    <t>130</t>
  </si>
  <si>
    <t xml:space="preserve">"podkladny bet,zakl dosky"   </t>
  </si>
  <si>
    <t xml:space="preserve">633,06*0,05   </t>
  </si>
  <si>
    <t>"okapový chodník"</t>
  </si>
  <si>
    <t>(24,1+2,20+0,71+2,58+15,22)*0,65*0,08</t>
  </si>
  <si>
    <t>631313611</t>
  </si>
  <si>
    <t>Mazanina z betónu prostého (m3) tr. C 16/20 hr.nad 80 do 120 mm</t>
  </si>
  <si>
    <t>132</t>
  </si>
  <si>
    <t xml:space="preserve">"strecha"   </t>
  </si>
  <si>
    <t xml:space="preserve">524,52*(0,15+0,03)/2   </t>
  </si>
  <si>
    <t>631315611</t>
  </si>
  <si>
    <t>Mazanina z betónu prostého (m3) tr. C 16/20 hr.nad 120 do 240 mm</t>
  </si>
  <si>
    <t>134</t>
  </si>
  <si>
    <t xml:space="preserve">"atrium"   </t>
  </si>
  <si>
    <t xml:space="preserve">(31,78+16,24)*0,15   </t>
  </si>
  <si>
    <t>631316191</t>
  </si>
  <si>
    <t>Povrchová úprava  betónových (pancierových) podláh epoxidova stierka</t>
  </si>
  <si>
    <t>136</t>
  </si>
  <si>
    <t>631319123</t>
  </si>
  <si>
    <t>Príplatok za zníženie obrusnosti s prísadou predp. v projekte pre mazaninu hr. nad 80 do 120 mm</t>
  </si>
  <si>
    <t>138</t>
  </si>
  <si>
    <t>631325661</t>
  </si>
  <si>
    <t>Mazanina z betónu vystužená oceľovými vláknami (Dramix) (m3) tr.C20/25 hr. nad 120 do 240 mm</t>
  </si>
  <si>
    <t>140</t>
  </si>
  <si>
    <t xml:space="preserve">(47,28+31,29+28,23)*0,145   </t>
  </si>
  <si>
    <t xml:space="preserve">(11,1+22,25)*0,145   </t>
  </si>
  <si>
    <t>631362021</t>
  </si>
  <si>
    <t>Výstuž mazanín z betónov (z kameniva) a z ľahkých betónov zo zváraných sietí z drôtov typu KARI</t>
  </si>
  <si>
    <t>142</t>
  </si>
  <si>
    <t xml:space="preserve">48,02*0,00315*1,2   </t>
  </si>
  <si>
    <t>631571010</t>
  </si>
  <si>
    <t>Násyp z kameniva ťaženého na plochých strechách vodorovný alebo v spáde, s utlačením  urovnaním povrchu</t>
  </si>
  <si>
    <t>144</t>
  </si>
  <si>
    <t xml:space="preserve">427,92*0,06   </t>
  </si>
  <si>
    <t>632001021.S</t>
  </si>
  <si>
    <t>Zhotovenie okrajovej dilatačnej pásky z PE</t>
  </si>
  <si>
    <t>1243039558</t>
  </si>
  <si>
    <t>283320004800.S</t>
  </si>
  <si>
    <t>Okrajová dilatačná páska z PE 100/5 mm bez fólie na oddilatovanie poterov od stenových konštrukcií</t>
  </si>
  <si>
    <t>1716318102</t>
  </si>
  <si>
    <t>918,4536*1,01 'Prepočítané koeficientom množstva</t>
  </si>
  <si>
    <t>632001051.S</t>
  </si>
  <si>
    <t>Zhotovenie jednonásobného penetračného náteru pre potery a stierky</t>
  </si>
  <si>
    <t>184025706</t>
  </si>
  <si>
    <t>491,86+39,49</t>
  </si>
  <si>
    <t>585520008700.S</t>
  </si>
  <si>
    <t>Penetračný náter na nasiakavé podklady pod potery, samonivelizačné hmoty a stavebné lepidlá</t>
  </si>
  <si>
    <t>-1195970902</t>
  </si>
  <si>
    <t>632200030</t>
  </si>
  <si>
    <t>Montáž dlažby 40x40 kladená na sucho na rektifikačné terče výšky 70 - 100 mm na plochých strechách,</t>
  </si>
  <si>
    <t>146</t>
  </si>
  <si>
    <t xml:space="preserve">96,60   </t>
  </si>
  <si>
    <t>442200</t>
  </si>
  <si>
    <t>Rektifikačný terč H 55-95 mm</t>
  </si>
  <si>
    <t>-133162650</t>
  </si>
  <si>
    <t>96,6*3,5 'Prepočítané koeficientom množstva</t>
  </si>
  <si>
    <t>15526</t>
  </si>
  <si>
    <t>Premac Granite griseo 40x40x4</t>
  </si>
  <si>
    <t>997955131</t>
  </si>
  <si>
    <t>96,6*3,6 'Prepočítané koeficientom množstva</t>
  </si>
  <si>
    <t>632440013</t>
  </si>
  <si>
    <t>Anhydritový samonivelizačný liaty poter Baumit Alpha 2000, triedy CA-C20-F5 , hr. 35 mm      alebo ekvivalent</t>
  </si>
  <si>
    <t>148</t>
  </si>
  <si>
    <t xml:space="preserve">"podlaha C"   </t>
  </si>
  <si>
    <t xml:space="preserve">163,62+193,61   </t>
  </si>
  <si>
    <t xml:space="preserve">45,38+89,25   </t>
  </si>
  <si>
    <t>632451135</t>
  </si>
  <si>
    <t>Poter pieskovocementový 400kg/m3 hladený dreveným hladidlom hr. nad 30 do 40 mm</t>
  </si>
  <si>
    <t>150</t>
  </si>
  <si>
    <t xml:space="preserve">"schody"   </t>
  </si>
  <si>
    <t xml:space="preserve">3,82+2,74+2,93   </t>
  </si>
  <si>
    <t xml:space="preserve">30,0   </t>
  </si>
  <si>
    <t>642945111</t>
  </si>
  <si>
    <t>Osadenie oceľ. zárubní protipož. dverí s obetónov. jednokrídlové do 2,5 m2</t>
  </si>
  <si>
    <t>152</t>
  </si>
  <si>
    <t>5533108680</t>
  </si>
  <si>
    <t>Kovová zárubňa šírky 300-1195 mm, výšky 500-1970 a 2100 mm, jednodielne zamurovacie</t>
  </si>
  <si>
    <t>154</t>
  </si>
  <si>
    <t xml:space="preserve">Rúrové vedenie   </t>
  </si>
  <si>
    <t>862241101</t>
  </si>
  <si>
    <t>Montáž predizolovaného potrubia do 145 °C pre ÚK, kondenzát, horúcovod, ulož.podzemné, DN 80 mm, hr.st.3,2mm, izolácia tr.A štandardná D= 160mm</t>
  </si>
  <si>
    <t>156</t>
  </si>
  <si>
    <t>2862160560</t>
  </si>
  <si>
    <t>Rúra priama oceľ. dĺ.6m, izolácia tr.A štand., pre ÚK, DN 80, priem. méd.rúry d=88,9xhr.st.3,2mm, D= 160mm PIPECO      alebo ekvivalent</t>
  </si>
  <si>
    <t>158</t>
  </si>
  <si>
    <t>862241111</t>
  </si>
  <si>
    <t>Spojka predizolovaného potrubia do 145 °C pre ÚK, kondenzát, horúcovod, ulož.podzemné, DN 80 mm, izolácia tr.A štandardná D= 160mm</t>
  </si>
  <si>
    <t>160</t>
  </si>
  <si>
    <t>871171121</t>
  </si>
  <si>
    <t>Montáž potrubia z tlakových rúrok polyetylénových vonkajšieho priemeru 40 mm</t>
  </si>
  <si>
    <t>162</t>
  </si>
  <si>
    <t>2860017830</t>
  </si>
  <si>
    <t>HDPE rúra PE100 rúra 40x2,4/100m PN10 (SDR17)-pre tlakový rozvod pitnej vody PIPELIFE      alebo ekvivalent</t>
  </si>
  <si>
    <t>164</t>
  </si>
  <si>
    <t xml:space="preserve">30 * 1,093   </t>
  </si>
  <si>
    <t>871181002.S</t>
  </si>
  <si>
    <t>Montáž vodovodného potrubia z dvojvsrtvového PE 100 SDR11/PN16 zváraných natupo D 40x3,7 mm</t>
  </si>
  <si>
    <t>-389051688</t>
  </si>
  <si>
    <t>286130033500.S</t>
  </si>
  <si>
    <t>Rúra HDPE na vodu PE100 PN16 SDR11 40x3,7x100 m</t>
  </si>
  <si>
    <t>-825481323</t>
  </si>
  <si>
    <t>20*1,15 'Prepočítané koeficientom množstva</t>
  </si>
  <si>
    <t>871251111</t>
  </si>
  <si>
    <t>Montáž potrubia z tlakových rúrok z tvrdého PVC tesnených gumovým krúžkom vonkajšieho priemeru 110 mm</t>
  </si>
  <si>
    <t>166</t>
  </si>
  <si>
    <t>2860002040</t>
  </si>
  <si>
    <t>PVC rúra 110x3,2/5m -hladký kanalizačný systém SN4 PIPELIFE      alebo ekvivalent</t>
  </si>
  <si>
    <t>168</t>
  </si>
  <si>
    <t xml:space="preserve">1 * 1,093   </t>
  </si>
  <si>
    <t>871311111</t>
  </si>
  <si>
    <t>Montáž potrubia z tlakových rúrok z tvrdého PVC tesnených gumovým krúžkom vonkajšieho priemeru  160 mm</t>
  </si>
  <si>
    <t>170</t>
  </si>
  <si>
    <t>2860002130</t>
  </si>
  <si>
    <t>PVC rúra 160x4,0/3m -hladký kanalizačný systém SN4 PIPELIFE      alebo ekvivalent</t>
  </si>
  <si>
    <t>172</t>
  </si>
  <si>
    <t xml:space="preserve">12 * 1,093   </t>
  </si>
  <si>
    <t>871351111</t>
  </si>
  <si>
    <t>Montáž potrubia z tlakových rúrok z tvrdého PVC tesnených gumovým krúžkom vonkajšieho priemeru 225 mm</t>
  </si>
  <si>
    <t>174</t>
  </si>
  <si>
    <t>2860002170</t>
  </si>
  <si>
    <t>PVC rúra 200x4,9/2m -hladký kanalizačný systém SN4 PIPELIFE      alebo ekvivalent</t>
  </si>
  <si>
    <t>176</t>
  </si>
  <si>
    <t xml:space="preserve">4 * 1,093   </t>
  </si>
  <si>
    <t>877181002.S</t>
  </si>
  <si>
    <t>Montáž tvarovky vodovodného potrubia z PE 100 zváranej natupo D 40 mm</t>
  </si>
  <si>
    <t>-43993808</t>
  </si>
  <si>
    <t>286530025800.S</t>
  </si>
  <si>
    <t>Koleno 30° na tupo PE 100, na vodu, plyn a kanalizáciu, SDR 11 D 40 mm</t>
  </si>
  <si>
    <t>-301907158</t>
  </si>
  <si>
    <t>286530023100.S</t>
  </si>
  <si>
    <t>Koleno 45° na tupo PE 100, na vodu, plyn a kanalizáciu, SDR 11 D 40 mm</t>
  </si>
  <si>
    <t>-2059517203</t>
  </si>
  <si>
    <t>877181058.S</t>
  </si>
  <si>
    <t>Montáž elektrotvarovky pre vodovodné potrubia z PE 100 D 40 mm</t>
  </si>
  <si>
    <t>-2131298956</t>
  </si>
  <si>
    <t>286530227200.S</t>
  </si>
  <si>
    <t>Elektrospojka PE 100, na vodu, plyn a kanalizáciu, SDR 11, D 40 mm</t>
  </si>
  <si>
    <t>1443379047</t>
  </si>
  <si>
    <t>891183111.S</t>
  </si>
  <si>
    <t>Montáž vodovodnej armatúry na potrubí, ventil hlavný pre prípojky DN 40</t>
  </si>
  <si>
    <t>1071147668</t>
  </si>
  <si>
    <t>551110027700</t>
  </si>
  <si>
    <t>Ventil priamy PP-R, rozmer 40x5/4", Instaplast - systém pre rozvod pitnej, teplej vody a stlačeného vzduchu, PIPELIFE</t>
  </si>
  <si>
    <t>-216455284</t>
  </si>
  <si>
    <t>894411251</t>
  </si>
  <si>
    <t>Zhotovenie šachty kanaliz. z betónových dielcov s obložením dna kameninou alebo tehlami, potrubie DN 600 mm</t>
  </si>
  <si>
    <t>178</t>
  </si>
  <si>
    <t>5922632158</t>
  </si>
  <si>
    <t>Železobetónová nádrž DN1500 H=3000 bez deliacej steny</t>
  </si>
  <si>
    <t>180</t>
  </si>
  <si>
    <t xml:space="preserve">1 * 1,01   </t>
  </si>
  <si>
    <t>5922632166</t>
  </si>
  <si>
    <t>Železobetónová nádrž DN2560 H=3000  bez deliacou stenou</t>
  </si>
  <si>
    <t>182</t>
  </si>
  <si>
    <t xml:space="preserve">3 * 1,01   </t>
  </si>
  <si>
    <t>894431142</t>
  </si>
  <si>
    <t>Montáž revíznej šachty z PVC, DN 400/160 (DN šachty/DN potr. ved.), tlak 40 t, hl. 1100 do 1500mm</t>
  </si>
  <si>
    <t>184</t>
  </si>
  <si>
    <t>2860008120</t>
  </si>
  <si>
    <t>Plastový poklop s rámom DN 400, 1,5t -pre revízne šachty s PP korugovaným predĺžením PIPELIFE      alebo ekvivalent</t>
  </si>
  <si>
    <t>186</t>
  </si>
  <si>
    <t>2860008230</t>
  </si>
  <si>
    <t>Teleskopické predĺženie s poklopom plným, zaťaženie do 40t -pre revízne šachty DN 400 s PP korugovaným predĺž. PIPELIFE      alebo ekvivalent</t>
  </si>
  <si>
    <t>188</t>
  </si>
  <si>
    <t>2860008260</t>
  </si>
  <si>
    <t>Priebežné dno DN 400, vtok/vývod 160 (PVC hladká rúra) -pre revízne šachty s PP korugovaným predĺžením PIPELIFE      alebo ekvivalent</t>
  </si>
  <si>
    <t>190</t>
  </si>
  <si>
    <t>895991112</t>
  </si>
  <si>
    <t>Osadenie PVC uličnej vpuste DN 315, vývod DN 160</t>
  </si>
  <si>
    <t>192</t>
  </si>
  <si>
    <t>2860007430</t>
  </si>
  <si>
    <t>PVC uličná vpusť DN 315, vývod DN 160, objem 30L PIPELIFE      alebo ekvivalent</t>
  </si>
  <si>
    <t>194</t>
  </si>
  <si>
    <t>899203111</t>
  </si>
  <si>
    <t>Osadenie liatinovej mreže vrátane rámu a koša na bahno hmotnosti jednotlivo nad 100 do 150 kg</t>
  </si>
  <si>
    <t>196</t>
  </si>
  <si>
    <t>5524211090</t>
  </si>
  <si>
    <t>Poklop kanalizačný komplet štvorcový trieda 50kN AK-700, 700/780/50</t>
  </si>
  <si>
    <t>198</t>
  </si>
  <si>
    <t>899721112</t>
  </si>
  <si>
    <t>Vyhľadávací vodič na potrubí PVC DN nad 150 mm</t>
  </si>
  <si>
    <t>200</t>
  </si>
  <si>
    <t xml:space="preserve">12+25+26+30   </t>
  </si>
  <si>
    <t>899721132</t>
  </si>
  <si>
    <t>Označenie kanalizačného potrubia hnedou výstražnou fóliou</t>
  </si>
  <si>
    <t>202</t>
  </si>
  <si>
    <t xml:space="preserve">Ostatné konštrukcie a práce-búranie   </t>
  </si>
  <si>
    <t>916362111.S</t>
  </si>
  <si>
    <t>Osadenie cestného obrubníka betónového stojatého do lôžka z betónu prostého tr. C 12/15 s bočnou oporou</t>
  </si>
  <si>
    <t>-468902280</t>
  </si>
  <si>
    <t>2*10+8*5,00+27,5+6,0+58,5+8,50</t>
  </si>
  <si>
    <t>592170001000</t>
  </si>
  <si>
    <t>Obrubník PREMAC cestný, lxšxv 1000x150x260 mm</t>
  </si>
  <si>
    <t>-45010240</t>
  </si>
  <si>
    <t>150*1,01 'Prepočítané koeficientom množstva</t>
  </si>
  <si>
    <t>592170002300</t>
  </si>
  <si>
    <t>Obrubník PREMAC cestný, lxšxv 330x150x260 mm, skosenie 120/40 mm</t>
  </si>
  <si>
    <t>-1495094732</t>
  </si>
  <si>
    <t>30*1,01 'Prepočítané koeficientom množstva</t>
  </si>
  <si>
    <t>592170000700</t>
  </si>
  <si>
    <t>Obrubník PREMAC prechodový ľavý, lxšxv 1000x200(150)x150(260) mm</t>
  </si>
  <si>
    <t>-1710503340</t>
  </si>
  <si>
    <t>2*1,01 'Prepočítané koeficientom množstva</t>
  </si>
  <si>
    <t>592170000800</t>
  </si>
  <si>
    <t>Obrubník PREMAC prechodový pravý, lxšxv 1000x200(150)x150(260) mm</t>
  </si>
  <si>
    <t>1501108535</t>
  </si>
  <si>
    <t>916561111.S</t>
  </si>
  <si>
    <t>Osadenie záhonového alebo parkového obrubníka betón., do lôžka z bet. pros. tr. C 12/15 s bočnou oporou</t>
  </si>
  <si>
    <t>1716518909</t>
  </si>
  <si>
    <t>4,50+9,75+11,50+5,10+3,75+2*8,50+16,5</t>
  </si>
  <si>
    <t>62,30</t>
  </si>
  <si>
    <t>592170001800.S</t>
  </si>
  <si>
    <t>Obrubník parkový, lxšxv 1000x50x200 mm, prírodný</t>
  </si>
  <si>
    <t>627766522</t>
  </si>
  <si>
    <t>120*1,01 'Prepočítané koeficientom množstva</t>
  </si>
  <si>
    <t>592170002000.S</t>
  </si>
  <si>
    <t>Obrubník záhradný, lxšxv 500x50x150 mm, prírodný</t>
  </si>
  <si>
    <t>158952978</t>
  </si>
  <si>
    <t>40*1,01 'Prepočítané koeficientom množstva</t>
  </si>
  <si>
    <t>917733111.S</t>
  </si>
  <si>
    <t>Osadenie betón. obrubníka bezbariérového do lôžka z betónu prosteho tr. C 30/37,š.do 400 mm</t>
  </si>
  <si>
    <t>-2011197752</t>
  </si>
  <si>
    <t>592170002400.S</t>
  </si>
  <si>
    <t>Obrubník cestný nábehový, lxšxv 1000x200x150(100) mm</t>
  </si>
  <si>
    <t>1456175808</t>
  </si>
  <si>
    <t>3*1,01 'Prepočítané koeficientom množstva</t>
  </si>
  <si>
    <t>941941031</t>
  </si>
  <si>
    <t>Montáž lešenia ľahkého pracovného radového s podlahami šírky od 0,80 do 1,00 m, výšky do 10 m</t>
  </si>
  <si>
    <t>204</t>
  </si>
  <si>
    <t>941941191</t>
  </si>
  <si>
    <t>Príplatok za prvý a každý ďalší i začatý mesiac použitia lešenia ľahkého pracovného radového s podlahami šírky od 0,80 do 1,00 m, výšky do 10 m</t>
  </si>
  <si>
    <t>206</t>
  </si>
  <si>
    <t>1107*2 'Prepočítané koeficientom množstva</t>
  </si>
  <si>
    <t>941941831</t>
  </si>
  <si>
    <t>Demontáž lešenia ľahkého pracovného radového s podlahami šírky nad 0,80 do 1,00 m, výšky do 10 m</t>
  </si>
  <si>
    <t>208</t>
  </si>
  <si>
    <t>941955002</t>
  </si>
  <si>
    <t>Lešenie ľahké pracovné pomocné s výškou lešeňovej podlahy nad 1,20 do 1,90 m</t>
  </si>
  <si>
    <t>216</t>
  </si>
  <si>
    <t>"sadrokartonisti, elektrikári, omietkari, maliari, vzt"</t>
  </si>
  <si>
    <t>1300,0*5</t>
  </si>
  <si>
    <t>944944103.S</t>
  </si>
  <si>
    <t>Ochranná sieť na boku lešenia</t>
  </si>
  <si>
    <t>-1624930070</t>
  </si>
  <si>
    <t>944945013.S</t>
  </si>
  <si>
    <t>Montáž záchytnej striešky zriadenej súčasne s ľahkým alebo ťažkým lešením šírky nad 2 m</t>
  </si>
  <si>
    <t>-1836779815</t>
  </si>
  <si>
    <t>3*2,00</t>
  </si>
  <si>
    <t>952901111</t>
  </si>
  <si>
    <t>Vyčistenie budov pri výške podlaží do 4m</t>
  </si>
  <si>
    <t>218</t>
  </si>
  <si>
    <t>1300*1,25</t>
  </si>
  <si>
    <t xml:space="preserve">Presun hmôt HSV   </t>
  </si>
  <si>
    <t>998011002</t>
  </si>
  <si>
    <t>Presun hmôt pre budovy (801, 803, 812), zvislá konštr. z tehál, tvárnic, z kovu výšky do 12 m</t>
  </si>
  <si>
    <t>220</t>
  </si>
  <si>
    <t>PSV</t>
  </si>
  <si>
    <t xml:space="preserve">Práce a dodávky PSV   </t>
  </si>
  <si>
    <t>711</t>
  </si>
  <si>
    <t xml:space="preserve">Izolácie proti vode a vlhkosti   </t>
  </si>
  <si>
    <t>711111001</t>
  </si>
  <si>
    <t>Zhotovenie izolácie proti zemnej vlhkosti vodorovná náterom penetračným za studena</t>
  </si>
  <si>
    <t>222</t>
  </si>
  <si>
    <t>1116315000</t>
  </si>
  <si>
    <t>Lak asfaltový ALP-PENETRAL v sudoch      alebo ekvivalent</t>
  </si>
  <si>
    <t>224</t>
  </si>
  <si>
    <t xml:space="preserve">633,06 * 0,0003   </t>
  </si>
  <si>
    <t>711131102</t>
  </si>
  <si>
    <t>Zhotovenie geotextílie alebo tkaniny na plochu vodorovnú</t>
  </si>
  <si>
    <t>226</t>
  </si>
  <si>
    <t xml:space="preserve">633,06*2   </t>
  </si>
  <si>
    <t>6936651000</t>
  </si>
  <si>
    <t>Geotextília netkaná polypropylénová Tatratex PP 200   alebo ekvivalent</t>
  </si>
  <si>
    <t>228</t>
  </si>
  <si>
    <t xml:space="preserve">633,06 * 1,15   </t>
  </si>
  <si>
    <t>6936651300</t>
  </si>
  <si>
    <t>Geotextília netkaná polypropylénová Tatratex PP 300      alebo ekvivalent</t>
  </si>
  <si>
    <t>230</t>
  </si>
  <si>
    <t>711131103</t>
  </si>
  <si>
    <t>Zhotovenie  izolácie proti zemnej vlhkosti vodorovne, separačná fólia na sucho</t>
  </si>
  <si>
    <t>232</t>
  </si>
  <si>
    <t xml:space="preserve">"podl A,C"   </t>
  </si>
  <si>
    <t xml:space="preserve">140,15   </t>
  </si>
  <si>
    <t>2830010075</t>
  </si>
  <si>
    <t>Separačná fólia pre vsypovú pancierovú podlahu</t>
  </si>
  <si>
    <t>234</t>
  </si>
  <si>
    <t>632,01*1,15*0,046</t>
  </si>
  <si>
    <t>711133001</t>
  </si>
  <si>
    <t>Zhotovenie izolácie proti zemnej vlhkosti PVC fóliou položenou voľne na vodorovnej ploche so zvarením spoju</t>
  </si>
  <si>
    <t>236</t>
  </si>
  <si>
    <t>2833000210</t>
  </si>
  <si>
    <t>FATRAFOL-TPO 803 izol.základov proti vlhkosti, tlak.vode, radonu, hydroizolačná fólia hr.1,50 mm, š.1,3m hnedá      alebo ekvivalent</t>
  </si>
  <si>
    <t>238</t>
  </si>
  <si>
    <t>998711202</t>
  </si>
  <si>
    <t>Presun hmôt pre izoláciu proti vode v objektoch výšky nad 6 do 12 m</t>
  </si>
  <si>
    <t>%</t>
  </si>
  <si>
    <t>240</t>
  </si>
  <si>
    <t>712</t>
  </si>
  <si>
    <t xml:space="preserve">Izolácie striech   </t>
  </si>
  <si>
    <t>712311101</t>
  </si>
  <si>
    <t>Zhotovenie povlakovej krytiny striech plochých do 10° za studena náterom penetračným</t>
  </si>
  <si>
    <t>242</t>
  </si>
  <si>
    <t>1116331020</t>
  </si>
  <si>
    <t>Penetračný náter DELTA-THENE 10l/nádoba      alebo ekvivalent</t>
  </si>
  <si>
    <t>l</t>
  </si>
  <si>
    <t>244</t>
  </si>
  <si>
    <t xml:space="preserve">524,52 * 0,25   </t>
  </si>
  <si>
    <t>712361701</t>
  </si>
  <si>
    <t>Zhotovenie povlakovej krytiny striech plochých do 10° gumami fóliou položenou voľne</t>
  </si>
  <si>
    <t>246</t>
  </si>
  <si>
    <t>2837751504</t>
  </si>
  <si>
    <t>Fólie FATROFOL 818 VU k priťaženiu štrkom, dlaždicami a v hr.1,5mm so sklen.výst.,šedá,1,8mm,š.2,05m(30,75m2)      alebo ekvivalent</t>
  </si>
  <si>
    <t>248</t>
  </si>
  <si>
    <t xml:space="preserve">524,52 * 1,15   </t>
  </si>
  <si>
    <t>712362701.S</t>
  </si>
  <si>
    <t>Zhotovenie povlakovej krytiny striech plochých do 10° gumami fóliou zosilnením spojov</t>
  </si>
  <si>
    <t>1056619978</t>
  </si>
  <si>
    <t>524,01*0,3</t>
  </si>
  <si>
    <t>712873240.S</t>
  </si>
  <si>
    <t>Zhotovenie povlakovej krytiny vytiahnutím izol. povlaku  PVC-P na konštrukcie prevyšujúce úroveň strechy nad 50 cm prikotvením so zváraným spojom</t>
  </si>
  <si>
    <t>-2042163848</t>
  </si>
  <si>
    <t>125,25</t>
  </si>
  <si>
    <t>283220002000.S</t>
  </si>
  <si>
    <t>Hydroizolačná fólia PVC-P hr. 1,5 mm izolácia plochých striech</t>
  </si>
  <si>
    <t>-1614613134</t>
  </si>
  <si>
    <t>311970001500.S</t>
  </si>
  <si>
    <t>Vrut do dĺžky 150 mm na upevnenie do kombi dosiek</t>
  </si>
  <si>
    <t>1626434603</t>
  </si>
  <si>
    <t>712990040</t>
  </si>
  <si>
    <t>Položenie geotextílie vodorovne alebo zvislo na strechy ploché do 10°</t>
  </si>
  <si>
    <t>250</t>
  </si>
  <si>
    <t xml:space="preserve">524,52*3   </t>
  </si>
  <si>
    <t>6936651000.1</t>
  </si>
  <si>
    <t>Geotextília netkaná polypropylénová Tatratex PP 200      alebo ekvivalent</t>
  </si>
  <si>
    <t>252</t>
  </si>
  <si>
    <t>254</t>
  </si>
  <si>
    <t>6288002331</t>
  </si>
  <si>
    <t>FATRAPAR      alebo ekvivalent</t>
  </si>
  <si>
    <t>M2</t>
  </si>
  <si>
    <t>256</t>
  </si>
  <si>
    <t>712991030.S</t>
  </si>
  <si>
    <t>Montáž podkladnej konštrukcie z OSB dosiek na atike šírky 311 - 410 mm pod klampiarske konštrukcie</t>
  </si>
  <si>
    <t>105414191</t>
  </si>
  <si>
    <t>311690001000.S</t>
  </si>
  <si>
    <t>Rozperný nit 6x30 mm do betónu, hliníkový</t>
  </si>
  <si>
    <t>1281214122</t>
  </si>
  <si>
    <t>607260000300.S</t>
  </si>
  <si>
    <t>Doska OSB nebrúsená hr. 18 mm</t>
  </si>
  <si>
    <t>-586751871</t>
  </si>
  <si>
    <t>998712202</t>
  </si>
  <si>
    <t>Presun hmôt pre izoláciu povlakovej krytiny v objektoch výšky nad 6 do 12 m</t>
  </si>
  <si>
    <t>258</t>
  </si>
  <si>
    <t>713</t>
  </si>
  <si>
    <t xml:space="preserve">Izolácie tepelné   </t>
  </si>
  <si>
    <t>713121121</t>
  </si>
  <si>
    <t>Montáž tepelnej izolácie podláh minerálnou vlnou, kladená voľne v dvoch vrstvách</t>
  </si>
  <si>
    <t>260</t>
  </si>
  <si>
    <t>589,09*2+16,84</t>
  </si>
  <si>
    <t>2837650040</t>
  </si>
  <si>
    <t>Styrodur 2800 C extrudovaný polystyrén - XPS hrúbka 60 mm      alebo ekvivalent</t>
  </si>
  <si>
    <t>264</t>
  </si>
  <si>
    <t>589,09*2 +16,84</t>
  </si>
  <si>
    <t>1195,02*2,04 'Prepočítané koeficientom množstva</t>
  </si>
  <si>
    <t>713132132.S</t>
  </si>
  <si>
    <t>Montáž tepelnej izolácie stien polystyrénom, celoplošným prilepením</t>
  </si>
  <si>
    <t>380719008</t>
  </si>
  <si>
    <t>283720020300</t>
  </si>
  <si>
    <t>Doska fasádna EPS F 70 BACHL hr. 50 mm, CAPAROL</t>
  </si>
  <si>
    <t>-404528711</t>
  </si>
  <si>
    <t>124,4*1,02 'Prepočítané koeficientom množstva</t>
  </si>
  <si>
    <t>713142250</t>
  </si>
  <si>
    <t>Montáž tepelnej izolácie striech plochých do 10° polystyrénom, dvojvrstvová kladenými voľne</t>
  </si>
  <si>
    <t>266</t>
  </si>
  <si>
    <t>2837653462</t>
  </si>
  <si>
    <t>EPS Roof 200S penový polystyrén hrúbka 100 mm      alebo ekvivalent</t>
  </si>
  <si>
    <t>268</t>
  </si>
  <si>
    <t xml:space="preserve">524,52 * 2,04   </t>
  </si>
  <si>
    <t>998713202</t>
  </si>
  <si>
    <t>Presun hmôt pre izolácie tepelné v objektoch výšky nad 6 m do 12 m</t>
  </si>
  <si>
    <t>270</t>
  </si>
  <si>
    <t>714</t>
  </si>
  <si>
    <t xml:space="preserve">Akustické a protiotrasové opatrenie   </t>
  </si>
  <si>
    <t>714110220</t>
  </si>
  <si>
    <t>Montáž akustických minerálnych obkladov na strop do hliníkového rámu</t>
  </si>
  <si>
    <t>272</t>
  </si>
  <si>
    <t>722050002</t>
  </si>
  <si>
    <t>GYPTONE Big Quattro 41 1200x2400Activ’Air</t>
  </si>
  <si>
    <t>394754538</t>
  </si>
  <si>
    <t>45,38*1,02 'Prepočítané koeficientom množstva</t>
  </si>
  <si>
    <t>998714202.S</t>
  </si>
  <si>
    <t>Presun hmôt pre izolácie akustické a protiotrasové opatrenia v objektoch výšky (hĺbky) nad 6 do 12 m</t>
  </si>
  <si>
    <t>956303950</t>
  </si>
  <si>
    <t>998714292.S</t>
  </si>
  <si>
    <t>Izolácie akustické, prípl.za presun nad vymedz. najvyššiu dopravnú vzdial. do 100 m</t>
  </si>
  <si>
    <t>922792698</t>
  </si>
  <si>
    <t>721</t>
  </si>
  <si>
    <t xml:space="preserve">Zdravotech. vnútorná kanalizácia   </t>
  </si>
  <si>
    <t>721171109</t>
  </si>
  <si>
    <t>Potrubie z PVC - U odpadové ležaté hrdlové D 110x2, 2</t>
  </si>
  <si>
    <t>274</t>
  </si>
  <si>
    <t xml:space="preserve">"splaskova,dazdova"   </t>
  </si>
  <si>
    <t xml:space="preserve">108+56   </t>
  </si>
  <si>
    <t>721171110</t>
  </si>
  <si>
    <t>Potrubie z PVC D125</t>
  </si>
  <si>
    <t>276</t>
  </si>
  <si>
    <t xml:space="preserve">9+35   </t>
  </si>
  <si>
    <t>721171112</t>
  </si>
  <si>
    <t>Potrubie z PVC - U odpadové ležaté hrdlové D 160x3, 9</t>
  </si>
  <si>
    <t>278</t>
  </si>
  <si>
    <t xml:space="preserve">30+36   </t>
  </si>
  <si>
    <t>721171113</t>
  </si>
  <si>
    <t>Potrubie z PVC - U odpadové ležaté hrdlové D 200x4, 9</t>
  </si>
  <si>
    <t>280</t>
  </si>
  <si>
    <t>721173204</t>
  </si>
  <si>
    <t>Potrubie z PVC - U odpadné pripájacie D 40x1, 8</t>
  </si>
  <si>
    <t>282</t>
  </si>
  <si>
    <t>721173205</t>
  </si>
  <si>
    <t>Potrubie z PVC - U odpadné pripájacie D 50x1, 8</t>
  </si>
  <si>
    <t>284</t>
  </si>
  <si>
    <t>721173206</t>
  </si>
  <si>
    <t>Potrubie z PVC - U odpadné pripájacie D 63x1, 8</t>
  </si>
  <si>
    <t>286</t>
  </si>
  <si>
    <t>721194104</t>
  </si>
  <si>
    <t>Zriadenie prípojky na potrubí vyvedenie a upevnenie odpadových výpustiek D 40x1, 8</t>
  </si>
  <si>
    <t>288</t>
  </si>
  <si>
    <t>721194105</t>
  </si>
  <si>
    <t>Zriadenie prípojky na potrubí vyvedenie a upevnenie odpadových výpustiek D 50x1, 8</t>
  </si>
  <si>
    <t>290</t>
  </si>
  <si>
    <t>721194109</t>
  </si>
  <si>
    <t>Zriadenie prípojky na potrubí vyvedenie a upevnenie odpadových výpustiek D 110x2, 3</t>
  </si>
  <si>
    <t>292</t>
  </si>
  <si>
    <t>721212311</t>
  </si>
  <si>
    <t>Montáž podlahového vpustu, s vodorovným odtokom DN 50 z plastu so zápachovou uzávierkou</t>
  </si>
  <si>
    <t>294</t>
  </si>
  <si>
    <t>2866100002</t>
  </si>
  <si>
    <t>Podlahový vpust s kolmým odtokom, 243x176x183 mm, lapač z PP, plast, sanitárny systém, GEBERIT      alebo ekvivalent</t>
  </si>
  <si>
    <t>296</t>
  </si>
  <si>
    <t>2864700121</t>
  </si>
  <si>
    <t>Čistiaci kus 90°, D 110, s viečkom, plast, sanitárny systém, GEBERIT     alebo ekvivalent</t>
  </si>
  <si>
    <t>298</t>
  </si>
  <si>
    <t>721229011</t>
  </si>
  <si>
    <t>Montáž podlahového odtokového žlabu dĺžky 800 mm pre montáž do stredu</t>
  </si>
  <si>
    <t>300</t>
  </si>
  <si>
    <t>5528158019</t>
  </si>
  <si>
    <t>Sprchový žľab stred 800 mm 270x 100x 82 obj.č. 154.101.00.1 GEBERIT Uniflex     alebo ekvivalent</t>
  </si>
  <si>
    <t>302</t>
  </si>
  <si>
    <t>721233115</t>
  </si>
  <si>
    <t>Strešný vtok novodurový DN 100</t>
  </si>
  <si>
    <t>304</t>
  </si>
  <si>
    <t>721274103</t>
  </si>
  <si>
    <t>Ventilačné hlavice strešná - plastové DN 100 HUL 810</t>
  </si>
  <si>
    <t>306</t>
  </si>
  <si>
    <t>721290112</t>
  </si>
  <si>
    <t>Ostatné - skúška tesnosti kanalizácie v objektoch vodou DN 150 alebo DN 200</t>
  </si>
  <si>
    <t>308</t>
  </si>
  <si>
    <t>721290124</t>
  </si>
  <si>
    <t>Prichytky pre osad,potr,</t>
  </si>
  <si>
    <t>310</t>
  </si>
  <si>
    <t>998721202</t>
  </si>
  <si>
    <t>Presun hmôt pre vnútornú kanalizáciu v objektoch výšky nad 6 do 12 m</t>
  </si>
  <si>
    <t>312</t>
  </si>
  <si>
    <t>722</t>
  </si>
  <si>
    <t xml:space="preserve">Zdravotechnika - vnútorný vodovod   </t>
  </si>
  <si>
    <t>722131111</t>
  </si>
  <si>
    <t>Potrubie z ušlachtilej ocele  IVAR INOX d18x1,0mm     alebo ekvivalent</t>
  </si>
  <si>
    <t>314</t>
  </si>
  <si>
    <t>722131112</t>
  </si>
  <si>
    <t>Potrubie z ušlachtilej ocele IVAR INOX  d20x1,0mm      alebo ekvivalent</t>
  </si>
  <si>
    <t>316</t>
  </si>
  <si>
    <t>722131113</t>
  </si>
  <si>
    <t>Potrubie z ušlachtilej ocele IVAR INOX d26x1,2mm    alebo ekvivalent</t>
  </si>
  <si>
    <t>318</t>
  </si>
  <si>
    <t>722131114</t>
  </si>
  <si>
    <t>Potrubie z ušlachtilej ocele IVAR INOX d28x1,2mm      alebo ekvivalent</t>
  </si>
  <si>
    <t>320</t>
  </si>
  <si>
    <t>722171311</t>
  </si>
  <si>
    <t>Potrubie z viacvrstvových rúr PE Geberit Mepla d16x2,25mm      alebo ekvivalent</t>
  </si>
  <si>
    <t>322</t>
  </si>
  <si>
    <t>722171312</t>
  </si>
  <si>
    <t>Potrubie z viacvrstvových rúr PE Geberit Mepla d20x2,5mm      alebo ekvivalent</t>
  </si>
  <si>
    <t>324</t>
  </si>
  <si>
    <t>722171313</t>
  </si>
  <si>
    <t>Potrubie z viacvrstvových rúr PE Geberit Mepla d26x3,0mm      alebo ekvivalent</t>
  </si>
  <si>
    <t>326</t>
  </si>
  <si>
    <t>722171314</t>
  </si>
  <si>
    <t>Potrubie z viacvrstvových rúr PE Geberit Mepla d32x3,0mm     alebo ekvivalent</t>
  </si>
  <si>
    <t>328</t>
  </si>
  <si>
    <t>722190402</t>
  </si>
  <si>
    <t>Vyvedenie a upevnenie výpustky DN 20</t>
  </si>
  <si>
    <t>330</t>
  </si>
  <si>
    <t>722220112</t>
  </si>
  <si>
    <t>Montáž armatúry závitovej s jedným závitom, nástenka pre výtokový ventil G 3/4</t>
  </si>
  <si>
    <t>332</t>
  </si>
  <si>
    <t>722220121</t>
  </si>
  <si>
    <t>Montáž armatúry závitovej s jedným závitom, nástenka pre batériu G 1/2</t>
  </si>
  <si>
    <t>pár</t>
  </si>
  <si>
    <t>334</t>
  </si>
  <si>
    <t>722221310</t>
  </si>
  <si>
    <t>Montáž spätnej klapky závitovej G 3/4</t>
  </si>
  <si>
    <t>336</t>
  </si>
  <si>
    <t>5511871650</t>
  </si>
  <si>
    <t>Vodorovná spätná klapka Clapet, 3/4", mäkké tesnenie, mosadz OT 58 IVAR      alebo ekvivalent</t>
  </si>
  <si>
    <t>338</t>
  </si>
  <si>
    <t>722221315</t>
  </si>
  <si>
    <t>Montáž spätnej klapky závitovej G 1</t>
  </si>
  <si>
    <t>340</t>
  </si>
  <si>
    <t>5511871660</t>
  </si>
  <si>
    <t>Vodorovná spätná klapka Clapet, 1", mäkké tesnenie, mosadz OT 58 IVAR      alebo ekvivalent</t>
  </si>
  <si>
    <t>342</t>
  </si>
  <si>
    <t>722221370</t>
  </si>
  <si>
    <t>Montáž filtra závitového G 1</t>
  </si>
  <si>
    <t>344</t>
  </si>
  <si>
    <t>5511871590</t>
  </si>
  <si>
    <t>Filter závitový, 1", mosadz OT 58 IVAR     alebo ekvivalent</t>
  </si>
  <si>
    <t>346</t>
  </si>
  <si>
    <t>722221435</t>
  </si>
  <si>
    <t>Montáž pripojovacej sanitárnej flexi hadice G 3/4</t>
  </si>
  <si>
    <t>348</t>
  </si>
  <si>
    <t>5511873750</t>
  </si>
  <si>
    <t>Flexi hadice opletenie nerez, 3/4" (19x26), 50 cm, nerez, obj.č. 25122750 IVAR      alebo ekvivalent</t>
  </si>
  <si>
    <t>350</t>
  </si>
  <si>
    <t>722229102</t>
  </si>
  <si>
    <t>Montáž ventilu výtok., plavák.,vypúšť.,odvodňov.,kohút.plniaceho,vypúšťacieho PN 0.6, ventilov G 3/4</t>
  </si>
  <si>
    <t>352</t>
  </si>
  <si>
    <t>5511870100</t>
  </si>
  <si>
    <t>Guľový uzáver pre vodu PERFECTA, 3/4", FF motýľ, niklovaná mosadz OT 58 IVAR      alebo ekvivalent</t>
  </si>
  <si>
    <t>354</t>
  </si>
  <si>
    <t>722229103</t>
  </si>
  <si>
    <t>Montáž ventilu výtok., plavák.,vypúšť.,odvodňov.,kohút.plniaceho,vypúšťacieho PN 0.6, ventilov G 1</t>
  </si>
  <si>
    <t>356</t>
  </si>
  <si>
    <t>5511870020</t>
  </si>
  <si>
    <t>Guľový uzáver pre vodu PERFECTA, 1", FF páčka, niklovaná mosadz OT 58 IVAR      alebo ekvivalent</t>
  </si>
  <si>
    <t>358</t>
  </si>
  <si>
    <t>5511130310</t>
  </si>
  <si>
    <t>Poistný ventil, 1”x3 bar, GIACOMINI      alebo ekvivalent</t>
  </si>
  <si>
    <t>360</t>
  </si>
  <si>
    <t>4849220009</t>
  </si>
  <si>
    <t>Zmiešavací ventil trojcestný, 1", 12 Kv, mosadz OT 58, obj.č. 501551 IVAR      alebo ekvivalent</t>
  </si>
  <si>
    <t>362</t>
  </si>
  <si>
    <t>4849228520</t>
  </si>
  <si>
    <t>Servopohon ku zmiešavacím ventilom MIX a kotlovým zostavám IVAR, 230 V      alebo ekvivalent</t>
  </si>
  <si>
    <t>364</t>
  </si>
  <si>
    <t>722250050</t>
  </si>
  <si>
    <t>Montáž nástenného hydrantu C 52</t>
  </si>
  <si>
    <t>366</t>
  </si>
  <si>
    <t>4491321000</t>
  </si>
  <si>
    <t>Hadica požiarna bez vlákien dĺžky 25 mm D+OTK</t>
  </si>
  <si>
    <t>368</t>
  </si>
  <si>
    <t>4493201220</t>
  </si>
  <si>
    <t>Nástenný hydrant Ms C 52 (Ventil 2´´,PN 25) - so spojkou Al PHHP</t>
  </si>
  <si>
    <t>370</t>
  </si>
  <si>
    <t>722263417</t>
  </si>
  <si>
    <t>Montáž vodomeru závit. jednovtokového suchobežného G 1 (7 m3.h-1)</t>
  </si>
  <si>
    <t>372</t>
  </si>
  <si>
    <t>3882122800</t>
  </si>
  <si>
    <t>Vodomer vm3-5 v/1</t>
  </si>
  <si>
    <t>374</t>
  </si>
  <si>
    <t>722290226</t>
  </si>
  <si>
    <t>Tlaková skúška vodovodného potrubia závitového do DN 50</t>
  </si>
  <si>
    <t>376</t>
  </si>
  <si>
    <t xml:space="preserve">290+188   </t>
  </si>
  <si>
    <t>722290234</t>
  </si>
  <si>
    <t>Prepláchnutie a dezinfekcia vodovodného potrubia do DN 80</t>
  </si>
  <si>
    <t>378</t>
  </si>
  <si>
    <t>722290238</t>
  </si>
  <si>
    <t>Prichytky pre osad,potr</t>
  </si>
  <si>
    <t>380</t>
  </si>
  <si>
    <t>998722202</t>
  </si>
  <si>
    <t>Presun hmôt pre vnútorný vodovod v objektoch výšky nad 6 do 12 m</t>
  </si>
  <si>
    <t>382</t>
  </si>
  <si>
    <t>724</t>
  </si>
  <si>
    <t xml:space="preserve">Zdravotechnika - strojné vybavenie   </t>
  </si>
  <si>
    <t>724132123</t>
  </si>
  <si>
    <t>Montaz cerpadla  cirkulacnej</t>
  </si>
  <si>
    <t>384</t>
  </si>
  <si>
    <t>4268155410</t>
  </si>
  <si>
    <t>Cirkulacne čerpadlo WILO Star Z 25/6     alebo ekvivalent</t>
  </si>
  <si>
    <t>386</t>
  </si>
  <si>
    <t>724399101</t>
  </si>
  <si>
    <t>Montáž úpavovne TÚV typ 01</t>
  </si>
  <si>
    <t>súb.</t>
  </si>
  <si>
    <t>388</t>
  </si>
  <si>
    <t>4844846901530</t>
  </si>
  <si>
    <t>Upravovna vody EARTH REZOURCES ERWSK 30      alebo ekvivalent</t>
  </si>
  <si>
    <t>sub</t>
  </si>
  <si>
    <t>390</t>
  </si>
  <si>
    <t>998724202</t>
  </si>
  <si>
    <t>Presun hmôt pre strojné vybavenie v objektoch výšky nad 6 do 12 m</t>
  </si>
  <si>
    <t>392</t>
  </si>
  <si>
    <t>725</t>
  </si>
  <si>
    <t xml:space="preserve">Zdravotechnika - zariaď. predmety   </t>
  </si>
  <si>
    <t>725119410</t>
  </si>
  <si>
    <t>Montáž záchodovej misy zavesenej s rovným odpadom</t>
  </si>
  <si>
    <t>394</t>
  </si>
  <si>
    <t xml:space="preserve">10+1   </t>
  </si>
  <si>
    <t>6420141530</t>
  </si>
  <si>
    <t>Klozet závesný MIO, 350x560x360 mm, keramika, biela      alebo ekvivalent</t>
  </si>
  <si>
    <t>396</t>
  </si>
  <si>
    <t>6420143570</t>
  </si>
  <si>
    <t>Nádržka MIO, 175x425x390 mm, bočné napúšťanie, keramika, biela      alebo ekvivalent</t>
  </si>
  <si>
    <t>398</t>
  </si>
  <si>
    <t>6420145000</t>
  </si>
  <si>
    <t>Tlačítko PL3 Single Flush, 250x10x150 mm, chróm, biela      alebo ekvivalent</t>
  </si>
  <si>
    <t>400</t>
  </si>
  <si>
    <t>725119711</t>
  </si>
  <si>
    <t>Montáž predstenového systému záchodov do kombinovaných stien (napr.GEBERIT, AlcaPlast)</t>
  </si>
  <si>
    <t>402</t>
  </si>
  <si>
    <t xml:space="preserve">11,0   </t>
  </si>
  <si>
    <t>5513005458</t>
  </si>
  <si>
    <t>DuoFix pre závesné WC Sigma UP320, 1120 mm, 7,5 l, 1138x136x526 mm, plast, GEBERIT      alebo ekvivalent</t>
  </si>
  <si>
    <t>404</t>
  </si>
  <si>
    <t>725129721</t>
  </si>
  <si>
    <t>Montáž predstenového systému pisoárov do ľahkých stien s kovovou konštrukciou (napr.GEBERIT, AlcaPlast)</t>
  </si>
  <si>
    <t>406</t>
  </si>
  <si>
    <t>6420144250</t>
  </si>
  <si>
    <t>Pisoár so senzorom GOLEM, 305x340x535 mm, vrátane sifónu, keramika, biela      alebo ekvivalent</t>
  </si>
  <si>
    <t>408</t>
  </si>
  <si>
    <t>725219201</t>
  </si>
  <si>
    <t>Montáž umývadla na konzoly, bez výtokovej armatúry</t>
  </si>
  <si>
    <t>410</t>
  </si>
  <si>
    <t>6420135940</t>
  </si>
  <si>
    <t>Umývadlo keramické MIO-60, 600x470x200 mm, biela      alebo ekvivalent</t>
  </si>
  <si>
    <t>412</t>
  </si>
  <si>
    <t>725219501</t>
  </si>
  <si>
    <t>Montáž umývadla zabudovaného do pultu, bez výtokovej armatúry</t>
  </si>
  <si>
    <t>414</t>
  </si>
  <si>
    <t>6420137320</t>
  </si>
  <si>
    <t>Umývadlo keramické do nábytku MIO-67, 670x470x200 mm, biela      alebo ekvivalent</t>
  </si>
  <si>
    <t>416</t>
  </si>
  <si>
    <t>725239730</t>
  </si>
  <si>
    <t>Montáž bidetu do predstenového systému</t>
  </si>
  <si>
    <t>418</t>
  </si>
  <si>
    <t>5513005468</t>
  </si>
  <si>
    <t>Duofix pre Bidet s nádržkou Sigma 80 mm, 7,5 l, plast, GEBERIT      alebo ekvivalent</t>
  </si>
  <si>
    <t>420</t>
  </si>
  <si>
    <t>6420136010</t>
  </si>
  <si>
    <t>Bidet závesný MIO, 360x560x400, keramika      alebo ekvivalent</t>
  </si>
  <si>
    <t>422</t>
  </si>
  <si>
    <t>725243112</t>
  </si>
  <si>
    <t>Montáž - box sprchový masážny a parný 945x945x2330 mm</t>
  </si>
  <si>
    <t>424</t>
  </si>
  <si>
    <t>5548300000</t>
  </si>
  <si>
    <t>Kabína sprchová HYDRO 90x90x15 cm biela      alebo ekvivalent</t>
  </si>
  <si>
    <t>426</t>
  </si>
  <si>
    <t>725245162</t>
  </si>
  <si>
    <t>Montáž - zástena sprchová zásuvná trojdielna s dvomi posuvnými dielmi do výšky 2000 mm a šírky 900 mm</t>
  </si>
  <si>
    <t>428</t>
  </si>
  <si>
    <t>5548431100</t>
  </si>
  <si>
    <t>Kút sprchový PS2/900 rozmer 885-900 cm      alebo ekvivalent</t>
  </si>
  <si>
    <t>430</t>
  </si>
  <si>
    <t>725329102</t>
  </si>
  <si>
    <t>Montáž kuchynských drezov dvojitých, s dvoma drezmi, alebo okapovým drezom s rozmerom 780 x 435, bez výtok. armatúr</t>
  </si>
  <si>
    <t>432</t>
  </si>
  <si>
    <t>5523148900</t>
  </si>
  <si>
    <t>Kuchynský drez Alveus do dosky BASIC 160 nerez 780x435-155,2x (28077)      alebo ekvivalent</t>
  </si>
  <si>
    <t>434</t>
  </si>
  <si>
    <t>725332320</t>
  </si>
  <si>
    <t>Montáž výlevky keramickej závesnej bez výtokovej armatúry</t>
  </si>
  <si>
    <t>436</t>
  </si>
  <si>
    <t xml:space="preserve">2,0   </t>
  </si>
  <si>
    <t>6420144360</t>
  </si>
  <si>
    <t>Výlevka MIRA, 425x500x450 mm, keramika, plastová mreža, biela</t>
  </si>
  <si>
    <t>438</t>
  </si>
  <si>
    <t>725829201</t>
  </si>
  <si>
    <t>Montáž batérie umývadlovej a drezovej nástennej pákovej, alebo klasickej</t>
  </si>
  <si>
    <t>440</t>
  </si>
  <si>
    <t>5514671040</t>
  </si>
  <si>
    <t>Drezová nástenná batéria LOGO NEO DN 15 379240575</t>
  </si>
  <si>
    <t>442</t>
  </si>
  <si>
    <t>725829203</t>
  </si>
  <si>
    <t>Montáž batérie umývadlovej a drezovej termostatickej</t>
  </si>
  <si>
    <t>444</t>
  </si>
  <si>
    <t xml:space="preserve">17+6+3+1   </t>
  </si>
  <si>
    <t>5513006650</t>
  </si>
  <si>
    <t>Umyvadlova,drezová stojanková páková batéria LYRA PLUS s výsuvnou sprškou, 250x150x50 mm, chróm    alebo ekvivalent</t>
  </si>
  <si>
    <t>446</t>
  </si>
  <si>
    <t>725849202</t>
  </si>
  <si>
    <t>Montáž batérie sprchovej nástennej termostatickej</t>
  </si>
  <si>
    <t>448</t>
  </si>
  <si>
    <t>5514363100</t>
  </si>
  <si>
    <t>Sprchová termostatická jednopáková batéria      alebo ekvivalent</t>
  </si>
  <si>
    <t>450</t>
  </si>
  <si>
    <t>725869301</t>
  </si>
  <si>
    <t>Montáž zápachovej uzávierky pre zariaďovacie predmety, umývadlová do D 40</t>
  </si>
  <si>
    <t>452</t>
  </si>
  <si>
    <t>5514703200</t>
  </si>
  <si>
    <t>Uzávierka zápachová - sifón umývadlový HL137/40, DN40, PP/PE, biely invalidný      alebo ekvivalent</t>
  </si>
  <si>
    <t>454</t>
  </si>
  <si>
    <t>725869312</t>
  </si>
  <si>
    <t>Montáž zápachovej uzávierky pre zariaďovacie predmety, drezová do D 40 (pre dva drezy)</t>
  </si>
  <si>
    <t>456</t>
  </si>
  <si>
    <t>2863120192</t>
  </si>
  <si>
    <t>Drezový sifón dvojdielny, D 40 úsporný, plast, sanitárny systém, GEBERIT      alebo ekvivalent</t>
  </si>
  <si>
    <t>458</t>
  </si>
  <si>
    <t>725869351</t>
  </si>
  <si>
    <t>Montáž zápachovej uzávierky pre zariaďovacie predmety, výlevkovej do D 50</t>
  </si>
  <si>
    <t>460</t>
  </si>
  <si>
    <t>2863120292</t>
  </si>
  <si>
    <t>Uniflex, D 50, kompletačnými krytkami 212x156x142, plast, sanitárny systém, GEBERIT     alebo ekvivalent</t>
  </si>
  <si>
    <t>462</t>
  </si>
  <si>
    <t>725869360</t>
  </si>
  <si>
    <t>Montáž zápachovej uzávierky pre zariaďovacie predmety, bidetov do D 32</t>
  </si>
  <si>
    <t>464</t>
  </si>
  <si>
    <t>5516281261</t>
  </si>
  <si>
    <t>Umyvadlový a bidetový zápachový uzáver HL135/30, DN 32x5/4", PP, s čistiacim kusom a krytkou, otočný odtok      alebo ekvivalent</t>
  </si>
  <si>
    <t>466</t>
  </si>
  <si>
    <t>725869371</t>
  </si>
  <si>
    <t>Montáž zápachovej uzávierky pre zariaďovacie predmety, pisoárovej do D 50</t>
  </si>
  <si>
    <t>468</t>
  </si>
  <si>
    <t>5516172000</t>
  </si>
  <si>
    <t>Uzávierka zápachová pisoárová T 2422 2</t>
  </si>
  <si>
    <t>470</t>
  </si>
  <si>
    <t>998725202</t>
  </si>
  <si>
    <t>Presun hmôt pre zariaďovacie predmety v objektoch výšky nad 6 do 12 m</t>
  </si>
  <si>
    <t>472</t>
  </si>
  <si>
    <t>731</t>
  </si>
  <si>
    <t xml:space="preserve">Ústredné kúrenie, kotolne   </t>
  </si>
  <si>
    <t>731361141.S</t>
  </si>
  <si>
    <t>Nerezový komín dvojplášťový DN 200 mm, výšky 8 m</t>
  </si>
  <si>
    <t>-20391071</t>
  </si>
  <si>
    <t>731361149.S</t>
  </si>
  <si>
    <t>Príplatok k cene za 1 m nerezového komína dvojplášťového DN 200 mm, výšky nad 8 do 18 m</t>
  </si>
  <si>
    <t>-1666807686</t>
  </si>
  <si>
    <t>731361149.X</t>
  </si>
  <si>
    <t>Príplatok za nosnú konštrukciu päty komína</t>
  </si>
  <si>
    <t>323734661</t>
  </si>
  <si>
    <t>998731202</t>
  </si>
  <si>
    <t>Presun hmôt pre kotolne umiestnené vo výške (hĺbke) nad 6 do 12 m</t>
  </si>
  <si>
    <t>478</t>
  </si>
  <si>
    <t>732</t>
  </si>
  <si>
    <t xml:space="preserve">Ústredné kúrenie, strojovne   </t>
  </si>
  <si>
    <t>732111407</t>
  </si>
  <si>
    <t>Montáž rozdeľovača a zberača združeného</t>
  </si>
  <si>
    <t>480</t>
  </si>
  <si>
    <t>4848880102</t>
  </si>
  <si>
    <t>Rozdelovače a zberače - Buderus-Meibes  MGV 50, 3 vetvy, dl. 775mm      alebo ekvivalent</t>
  </si>
  <si>
    <t>482</t>
  </si>
  <si>
    <t>732219245</t>
  </si>
  <si>
    <t>Montáž zásobníkového ohrievača vody pre ohrev pitnej vody v spojení s kotlami a slnečnými kolektormi objem 500 l</t>
  </si>
  <si>
    <t>484</t>
  </si>
  <si>
    <t>4847666000</t>
  </si>
  <si>
    <t>zásobn.ohrievač vody BUDERUS Logalux  SL 500.v spojení  slnečn.kolektormi, objem 500L      alebo ekvivalent</t>
  </si>
  <si>
    <t>486</t>
  </si>
  <si>
    <t>732222055</t>
  </si>
  <si>
    <t>Montáž doskového výmenníka tepla pripojenie G 5/4, 10 dosiek</t>
  </si>
  <si>
    <t>488</t>
  </si>
  <si>
    <t>4844107960</t>
  </si>
  <si>
    <t>Výmenník doskový G-MAR(120 kw)    alebo ekvivalent</t>
  </si>
  <si>
    <t>490</t>
  </si>
  <si>
    <t>732331045</t>
  </si>
  <si>
    <t>Montáž expanznej nádoby tlak 6 barov s membránou 80 l</t>
  </si>
  <si>
    <t>492</t>
  </si>
  <si>
    <t>4846731000</t>
  </si>
  <si>
    <t>Nádoba-expanzná typ NG tlak 6 barov s membránou 80 l šedá REFLEX     alebo ekvivalent</t>
  </si>
  <si>
    <t>494</t>
  </si>
  <si>
    <t>732331865</t>
  </si>
  <si>
    <t>Montáž expanznej nádoby pre solárne systémy tlak 10 barov s vakom objem 33 l</t>
  </si>
  <si>
    <t>496</t>
  </si>
  <si>
    <t>4846764000</t>
  </si>
  <si>
    <t>Nádoba-expanzná typ S pre solárne systémy tlak 10 barov s vakom 33 l biela REFLEX    alebo ekvivalent</t>
  </si>
  <si>
    <t>498</t>
  </si>
  <si>
    <t>4846786410</t>
  </si>
  <si>
    <t>Konzola s páskou KS 8-25 - príslušenstvo k expanzným nádobám REFLEX      alebo ekvivalent</t>
  </si>
  <si>
    <t>500</t>
  </si>
  <si>
    <t>4846786430</t>
  </si>
  <si>
    <t>Guľový kohút so zaistením MK 1" - príslušenstvo k expanzným nádobám REFLEX</t>
  </si>
  <si>
    <t>502</t>
  </si>
  <si>
    <t>732412118</t>
  </si>
  <si>
    <t>Montaz cerpadlovej skupiny</t>
  </si>
  <si>
    <t>504</t>
  </si>
  <si>
    <t>4849106420</t>
  </si>
  <si>
    <t>Rýchlomontážna sada skupin cerp,BUDERUS Meibes FL-MK  DN40      alebo ekvivalent</t>
  </si>
  <si>
    <t>506</t>
  </si>
  <si>
    <t>4849106300</t>
  </si>
  <si>
    <t>Rýchlomontážna sada skupin cerpadla BUDERUS Meibes V-UK Dn 25      alebo ekvivalent</t>
  </si>
  <si>
    <t>508</t>
  </si>
  <si>
    <t>732620055</t>
  </si>
  <si>
    <t>Montáž 3 solárnych kolektorov vákuových s 10 U trubicami na rovnú strechu</t>
  </si>
  <si>
    <t>510</t>
  </si>
  <si>
    <t>4844100030</t>
  </si>
  <si>
    <t>Sada upevňovacia a prepojovacia pre 3 kolektory KPS11 (na 8 hákov alebo 4 podpery+1 vzpera) REGULUS      alebo ekvivalent</t>
  </si>
  <si>
    <t>512</t>
  </si>
  <si>
    <t>4844100940</t>
  </si>
  <si>
    <t>Solárny kolektor trubicový KTU 12, 197 x 135 x 14 cm, 15 "U" trubíc, objem kvapaliny 2,4 l, pre inštaláciu na stojato REGULUS      alebo ekvivalent</t>
  </si>
  <si>
    <t>514</t>
  </si>
  <si>
    <t>4844107280</t>
  </si>
  <si>
    <t>Trojuholníková podpera kolektorov na rovnú strechu 45° REGULUS     alebo ekvivalent</t>
  </si>
  <si>
    <t>516</t>
  </si>
  <si>
    <t>732620176</t>
  </si>
  <si>
    <t>Montaz solarnej stanice</t>
  </si>
  <si>
    <t>518</t>
  </si>
  <si>
    <t>4846775001</t>
  </si>
  <si>
    <t>Kompl,solarna stanica BUDERUS Logasol KS  0110 s reg,SC 40      alebo ekvivalent</t>
  </si>
  <si>
    <t>520</t>
  </si>
  <si>
    <t>4849110120</t>
  </si>
  <si>
    <t>Snímač teploty zásobníka ohrievača vody č.7179114-príslušenstvo ku kotlu na plyn      alebo ekvivalent</t>
  </si>
  <si>
    <t>522</t>
  </si>
  <si>
    <t>4849110520</t>
  </si>
  <si>
    <t>Snímač vonkajšej teploty , typ OT č.Z006506-prísluš.ku kotlu na plyn      alebo ekvivalent</t>
  </si>
  <si>
    <t>524</t>
  </si>
  <si>
    <t>998732202</t>
  </si>
  <si>
    <t>Presun hmôt pre strojovne v objektoch výšky nad 6 m do 12 m</t>
  </si>
  <si>
    <t>526</t>
  </si>
  <si>
    <t>733</t>
  </si>
  <si>
    <t xml:space="preserve">Ústredné kúrenie, rozvodné potrubie   </t>
  </si>
  <si>
    <t>733121122</t>
  </si>
  <si>
    <t>Potrubie z rúrok hladkých bezšvových nízkotlakových priemer 76/3,2</t>
  </si>
  <si>
    <t>528</t>
  </si>
  <si>
    <t>733151045</t>
  </si>
  <si>
    <t>Potrubie z medených rúrok tvrdých spájaných mäkkou spájkou D 12/1,0 mm</t>
  </si>
  <si>
    <t>530</t>
  </si>
  <si>
    <t>733151048</t>
  </si>
  <si>
    <t>Potrubie z medených rúrok tvrdých spájaných mäkkou spájkou D 15/1,0 mm</t>
  </si>
  <si>
    <t>532</t>
  </si>
  <si>
    <t>733151051</t>
  </si>
  <si>
    <t>Potrubie z medených rúrok tvrdých spájaných mäkkou spájkou D 18/1,0 mm</t>
  </si>
  <si>
    <t>534</t>
  </si>
  <si>
    <t xml:space="preserve">35+30   </t>
  </si>
  <si>
    <t>733151054</t>
  </si>
  <si>
    <t>Potrubie z medených rúrok tvrdých spájaných mäkkou spájkou D 22/1,0 mm</t>
  </si>
  <si>
    <t>536</t>
  </si>
  <si>
    <t>733151057</t>
  </si>
  <si>
    <t>Potrubie z medených rúrok tvrdých spájaných mäkkou spájkou D 28/1,0 mm</t>
  </si>
  <si>
    <t>538</t>
  </si>
  <si>
    <t>733151060</t>
  </si>
  <si>
    <t>Potrubie z medených rúrok tvrdých spájaných mäkkou spájkou D 35/1,5 mm</t>
  </si>
  <si>
    <t>540</t>
  </si>
  <si>
    <t>733151063</t>
  </si>
  <si>
    <t>Potrubie z medených rúrok tvrdých spájaných mäkkou spájkou D 42/1,5 mm</t>
  </si>
  <si>
    <t>542</t>
  </si>
  <si>
    <t>733191201</t>
  </si>
  <si>
    <t>Tlaková skúška medeného potrubia do D 35 mm</t>
  </si>
  <si>
    <t>544</t>
  </si>
  <si>
    <t>733191204</t>
  </si>
  <si>
    <t>Prichytky pre potrubie</t>
  </si>
  <si>
    <t>546</t>
  </si>
  <si>
    <t>998733203</t>
  </si>
  <si>
    <t>Presun hmôt pre rozvody potrubia v objektoch výšky nad 6 do 24 m</t>
  </si>
  <si>
    <t>548</t>
  </si>
  <si>
    <t>734</t>
  </si>
  <si>
    <t xml:space="preserve">Ústredné kúrenie, armatúry.   </t>
  </si>
  <si>
    <t>734209101</t>
  </si>
  <si>
    <t>Montáž závitovej armatúry s 1 závitom do G 1/2</t>
  </si>
  <si>
    <t>550</t>
  </si>
  <si>
    <t>5511130140</t>
  </si>
  <si>
    <t>Vypúšťací guľový ventil, 1/2”, bez zátky, GIACOMINI      alebo ekvivalent</t>
  </si>
  <si>
    <t>552</t>
  </si>
  <si>
    <t>734209112</t>
  </si>
  <si>
    <t>Montáž závitovej armatúry s 2 závitmi do G 1/2</t>
  </si>
  <si>
    <t>554</t>
  </si>
  <si>
    <t>5518100002</t>
  </si>
  <si>
    <t>Radiátorový ventil VD priame prevedenie, 1/2", PN 10, niklovaná mosadz OT 58 IVAR      alebo ekvivalent</t>
  </si>
  <si>
    <t>556</t>
  </si>
  <si>
    <t>5515518100028</t>
  </si>
  <si>
    <t>Termostaticka hlavica-DANFOSS-RAWK      alebo ekvivalent</t>
  </si>
  <si>
    <t>558</t>
  </si>
  <si>
    <t>5515518100030</t>
  </si>
  <si>
    <t>Spiatocka-DANFOSS-RLV-KS      alebo ekvivalent</t>
  </si>
  <si>
    <t>KS</t>
  </si>
  <si>
    <t>560</t>
  </si>
  <si>
    <t>734209114</t>
  </si>
  <si>
    <t>Montáž závitovej armatúry s 2 závitmi G 3/4</t>
  </si>
  <si>
    <t>562</t>
  </si>
  <si>
    <t>5511870140</t>
  </si>
  <si>
    <t>Guľový uzáver pre vodu PERFECTA, 3/4", MF páčka, niklovaná mosadz OT 58 IVAR    alebo ekvivalent</t>
  </si>
  <si>
    <t>564</t>
  </si>
  <si>
    <t>5511870890</t>
  </si>
  <si>
    <t>Guľový uzáver regulačný, 1/2", TOP BALL, niklovaná mosadz OT 58 IVAR      alebo ekvivalent</t>
  </si>
  <si>
    <t>566</t>
  </si>
  <si>
    <t>734209115</t>
  </si>
  <si>
    <t>Montáž závitovej armatúry s 2 závitmi G 1</t>
  </si>
  <si>
    <t>568</t>
  </si>
  <si>
    <t>5516050600</t>
  </si>
  <si>
    <t>Ventil odvzdušňovací aut.1/2" vr.spätnej klapky, 2,5 bar, 110°C     alebo ekvivalent</t>
  </si>
  <si>
    <t>570</t>
  </si>
  <si>
    <t>5511870910</t>
  </si>
  <si>
    <t>Guľový uzáver regulačný, 1", TOP BALL, niklovaná mosadz OT 58 IVAR    alebo ekvivalent</t>
  </si>
  <si>
    <t>572</t>
  </si>
  <si>
    <t>734209116</t>
  </si>
  <si>
    <t>Montáž závitovej armatúry s 2 závitmi G 5/4</t>
  </si>
  <si>
    <t>574</t>
  </si>
  <si>
    <t>5511130360</t>
  </si>
  <si>
    <t>Poistný ventil, 1”1/4x3 bar, GIACOMINI    alebo ekvivalent</t>
  </si>
  <si>
    <t>576</t>
  </si>
  <si>
    <t>734209118</t>
  </si>
  <si>
    <t>Montáž závitovej armatúry s 2 závitmi G 2</t>
  </si>
  <si>
    <t>578</t>
  </si>
  <si>
    <t>5511870050</t>
  </si>
  <si>
    <t>Guľový uzáver pre vodu PERFECTA, 2", FF páčka, niklovaná mosadz OT 58 IVAR      alebo ekvivalent</t>
  </si>
  <si>
    <t>580</t>
  </si>
  <si>
    <t>5511871620</t>
  </si>
  <si>
    <t>Filter závitový, 2", mosadz OT 58 IVAR     alebo ekvivalent</t>
  </si>
  <si>
    <t>582</t>
  </si>
  <si>
    <t>734209119</t>
  </si>
  <si>
    <t>Montáž závitovej armatúry s 2 závitmi G 2 1/2</t>
  </si>
  <si>
    <t>584</t>
  </si>
  <si>
    <t>5511870060</t>
  </si>
  <si>
    <t>Guľový uzáver pre vodu PERFECTA, 2 1/2", FF páčka art.4, niklovaná mosadz OT 58 IVAR    alebo ekvivalent</t>
  </si>
  <si>
    <t>586</t>
  </si>
  <si>
    <t>5511872410</t>
  </si>
  <si>
    <t>Filter závitový,  2 1/2" M, niklovaná mosadz OT 58, mosadz IVAR     alebo ekvivalent</t>
  </si>
  <si>
    <t>588</t>
  </si>
  <si>
    <t>734411130</t>
  </si>
  <si>
    <t>Teplomer technický dvojkovový príložný DTP II</t>
  </si>
  <si>
    <t>590</t>
  </si>
  <si>
    <t>734424110</t>
  </si>
  <si>
    <t>Montáž tlakomera axiálneho priemer 50 mm</t>
  </si>
  <si>
    <t>592</t>
  </si>
  <si>
    <t>998734203</t>
  </si>
  <si>
    <t>Presun hmôt pre armatúry v objektoch výšky nad 6 do 24 m</t>
  </si>
  <si>
    <t>594</t>
  </si>
  <si>
    <t>735</t>
  </si>
  <si>
    <t xml:space="preserve">Ústredné kúrenie, vykurov. telesá   </t>
  </si>
  <si>
    <t>735154140</t>
  </si>
  <si>
    <t>Montáž a dopojenie vykurovacieho telesa panelového dvojradového výšky 600 mm/ dĺžky 400-600 mm</t>
  </si>
  <si>
    <t>596</t>
  </si>
  <si>
    <t>4845380300</t>
  </si>
  <si>
    <t>Vykurovacie teleso doskové oceľové BUDERUS 22K 600x500 s bočným pripojením, s dvoma panelmi a dvoma konvektormi   alebo ekvivalent</t>
  </si>
  <si>
    <t>598</t>
  </si>
  <si>
    <t>4845380350</t>
  </si>
  <si>
    <t>Vykurovacie teleso doskové oceľové BUDERUS 22K 600x600 s bočným pripojením, s dvoma panelmi a dvoma konvektormi   alebo ekvivalent</t>
  </si>
  <si>
    <t>600</t>
  </si>
  <si>
    <t>735154141</t>
  </si>
  <si>
    <t>Montáž a dopojenie vykurovacieho telesa panelového dvojradového výšky 600 mm/ dĺžky 700-900 mm</t>
  </si>
  <si>
    <t>602</t>
  </si>
  <si>
    <t>4845380400</t>
  </si>
  <si>
    <t>Vykurovacie teleso doskové oceľové BUDERUS 22K 600x700 s bočným pripojením, s dvoma panelmi a dvoma konvektormi   alebo ekvivalent</t>
  </si>
  <si>
    <t>604</t>
  </si>
  <si>
    <t>4845380450</t>
  </si>
  <si>
    <t>Vykurovacie teleso doskové oceľové BUDERUS 22K 600x800 s bočným pripojením, s dvoma panelmi a dvoma konvektormi  alebo ekvivalent</t>
  </si>
  <si>
    <t>606</t>
  </si>
  <si>
    <t>4845380500</t>
  </si>
  <si>
    <t>Vykurovacie teleso doskové oceľové BUDERUS 22K 600x900 s bočným pripojením, s dvoma panelmi a dvoma konvektormi   alebo ekvivalent</t>
  </si>
  <si>
    <t>608</t>
  </si>
  <si>
    <t>735154142</t>
  </si>
  <si>
    <t>Montáž a dopojenie vykurovacieho telesa panelového dvojradového výšky 600 mm/ dĺžky 1000-1200 mm</t>
  </si>
  <si>
    <t>610</t>
  </si>
  <si>
    <t>4845380650</t>
  </si>
  <si>
    <t>Vykurovacie teleso doskové oceľové BUDERUS 22K 600x1200 s bočným pripojením, s dvoma panelmi a dvoma konvektormi   alebo ekvivalent</t>
  </si>
  <si>
    <t>612</t>
  </si>
  <si>
    <t>4845380550</t>
  </si>
  <si>
    <t>Vykurovacie teleso doskové oceľové BUDERUS 22K 600x1000 s bočným pripojením, s dvoma panelmi a dvoma konvektormi   alebo ekvivalent</t>
  </si>
  <si>
    <t>614</t>
  </si>
  <si>
    <t>735154143</t>
  </si>
  <si>
    <t>Montáž a dopojenie vykurovacieho telesa panelového dvojradového výšky 600 mm/ dĺžky 1400-1800 mm</t>
  </si>
  <si>
    <t>616</t>
  </si>
  <si>
    <t>4845380750</t>
  </si>
  <si>
    <t>Vykurovacie teleso doskové oceľové BUDERUS 22K 600x1400 s bočným pripojením, s dvoma panelmi a dvoma konvektormi   alebo ekvivalent</t>
  </si>
  <si>
    <t>618</t>
  </si>
  <si>
    <t>735158120</t>
  </si>
  <si>
    <t>Vykurovacie telesá panelové, tlaková skúška telesa vodou U. S. Steel Košice dvojradového</t>
  </si>
  <si>
    <t>620</t>
  </si>
  <si>
    <t>998735202</t>
  </si>
  <si>
    <t>Presun hmôt pre vykurovacie telesá v objektoch výšky nad 6 do 12 m</t>
  </si>
  <si>
    <t>622</t>
  </si>
  <si>
    <t>998735293.S</t>
  </si>
  <si>
    <t>Vykurovacie telesá, prípl.za presun nad vymedz. najväčšiu dopr. vzdial. do 500 m</t>
  </si>
  <si>
    <t>-1261642898</t>
  </si>
  <si>
    <t>763</t>
  </si>
  <si>
    <t xml:space="preserve">Konštrukcie - drevostavby   </t>
  </si>
  <si>
    <t>763115213</t>
  </si>
  <si>
    <t>Priečka SDK Rigips hr. 125 mm jednoducho opláštená doskami RF 12.5 mm s tep. Izoláciou, CW 100   alebo ekvivalent</t>
  </si>
  <si>
    <t>624</t>
  </si>
  <si>
    <t xml:space="preserve">"INP"   </t>
  </si>
  <si>
    <t xml:space="preserve">(4,52+3,61+0,91*2+11,885)*3,7   </t>
  </si>
  <si>
    <t xml:space="preserve">(6,48+0,93)*3,7   </t>
  </si>
  <si>
    <t xml:space="preserve">-(3,6*2,8*3+0,8*1,97)   </t>
  </si>
  <si>
    <t xml:space="preserve">(7,1*3,7)-(2,45+1,14)*2,8   </t>
  </si>
  <si>
    <t xml:space="preserve">(4,75+4,77+1,92)*3,7   </t>
  </si>
  <si>
    <t xml:space="preserve">-(0,8*1,97+1,25*1,97+0,6*1,97)   </t>
  </si>
  <si>
    <t xml:space="preserve">"IINP"   </t>
  </si>
  <si>
    <t xml:space="preserve">(16,83+4,525*2+2,75+0,65*2)*3,7   </t>
  </si>
  <si>
    <t xml:space="preserve">(0,8+2,1+5,75)*3,7   </t>
  </si>
  <si>
    <t xml:space="preserve">-(1,94*2,8+1,64*2,8+3,6*2,8*2)   </t>
  </si>
  <si>
    <t xml:space="preserve">(23,97+4,525*4+0,91*3+1,05)*3,7   </t>
  </si>
  <si>
    <t xml:space="preserve">-(3,6*2,8*3+1,95*2,8)   </t>
  </si>
  <si>
    <t xml:space="preserve">(5,45+2,3*2+6,93)*3,7   </t>
  </si>
  <si>
    <t xml:space="preserve">(2,565+2,35+0,625)*3,7   </t>
  </si>
  <si>
    <t xml:space="preserve">-(1,2*2,0+0,6*1,97)   </t>
  </si>
  <si>
    <t>763135035</t>
  </si>
  <si>
    <t>Kazetový podhľad Rigips 600 x 600 mm, hrana A, konštrukcia viditeľná, doska Gyptone Base biela   alebo ekvivalent</t>
  </si>
  <si>
    <t>626</t>
  </si>
  <si>
    <t xml:space="preserve">3,80+4,38+5,4   </t>
  </si>
  <si>
    <t xml:space="preserve">5,74+4,76+5,7   </t>
  </si>
  <si>
    <t xml:space="preserve">8,09+12,81+6,78   </t>
  </si>
  <si>
    <t xml:space="preserve">11,77+28,1+26,59   </t>
  </si>
  <si>
    <t xml:space="preserve">30,43+4,13+5,13   </t>
  </si>
  <si>
    <t xml:space="preserve">30,86+5,14+6,16   </t>
  </si>
  <si>
    <t xml:space="preserve">5,47+5,91+3,92   </t>
  </si>
  <si>
    <t xml:space="preserve">9,62+23,14+3,92   </t>
  </si>
  <si>
    <t>763153016</t>
  </si>
  <si>
    <t>M+D  dvojita podlaha ,rektifikacia hr 150mm</t>
  </si>
  <si>
    <t>628</t>
  </si>
  <si>
    <t xml:space="preserve">"podl B"   </t>
  </si>
  <si>
    <t xml:space="preserve">141,8+300,86+16,84   </t>
  </si>
  <si>
    <t>763153017</t>
  </si>
  <si>
    <t>D+M  sadrovlaknite dosky 18mm,rektifikacia 95mm</t>
  </si>
  <si>
    <t>630</t>
  </si>
  <si>
    <t xml:space="preserve">"podl C"   </t>
  </si>
  <si>
    <t>763181113</t>
  </si>
  <si>
    <t>Zárubne oceľové pre SDK priečky KNAUF W111 v do 2,75 m š 600 mm hr. 125 mm</t>
  </si>
  <si>
    <t>632</t>
  </si>
  <si>
    <t>763181133</t>
  </si>
  <si>
    <t>Zárubne oceľové pre SDK priečky KNAUF W111 v do 2,75 m š 800 mm hr. 125 mm</t>
  </si>
  <si>
    <t>634</t>
  </si>
  <si>
    <t>763181143</t>
  </si>
  <si>
    <t>Zárubne oceľové pre SDK priečky KNAUF W111 v do 2,75 m š 900 mm hr. 125 mm</t>
  </si>
  <si>
    <t>636</t>
  </si>
  <si>
    <t>763181153</t>
  </si>
  <si>
    <t>Zárubne oceľové pre SDK priečky KNAUF W111 v do 2,75 m š 1250 mm hr. 125 mm</t>
  </si>
  <si>
    <t>638</t>
  </si>
  <si>
    <t>763190010.S</t>
  </si>
  <si>
    <t>Úprava spojov medzi SDK konštrukciou a murivom, betónovou konštrukciou prepáskovaním a pretmelením</t>
  </si>
  <si>
    <t>-60528184</t>
  </si>
  <si>
    <t>2*3,60*2*10</t>
  </si>
  <si>
    <t>763750200</t>
  </si>
  <si>
    <t>1550457950</t>
  </si>
  <si>
    <t>283190001400</t>
  </si>
  <si>
    <t>Doska terasová NATUR, šxhrxl 150x24x2200 mm, drevoplast, farba Teak, WOODLOOK</t>
  </si>
  <si>
    <t>1667150347</t>
  </si>
  <si>
    <t>68,464*6,45 'Prepočítané koeficientom množstva</t>
  </si>
  <si>
    <t>283190005000</t>
  </si>
  <si>
    <t>Klip montážny plastový tvaru T, pre drevoplast WOODLOOK</t>
  </si>
  <si>
    <t>-2118046389</t>
  </si>
  <si>
    <t>283190005100</t>
  </si>
  <si>
    <t>Krytka plastová lxv 150x24 mm, Standard, pre drevoplast WOODLOOK</t>
  </si>
  <si>
    <t>-1193057377</t>
  </si>
  <si>
    <t>283190005600</t>
  </si>
  <si>
    <t>Ukončovací profil plochý, šxhrxl 63x10x2200 mm, drevoplast, farba Merbau, WOODLOOK</t>
  </si>
  <si>
    <t>52572218</t>
  </si>
  <si>
    <t>38*6,45 'Prepočítané koeficientom množstva</t>
  </si>
  <si>
    <t>283190007100</t>
  </si>
  <si>
    <t>Konštrukčný hranol - podkladový rošt, šxvxl 30x40x2200 mm, drevoplast, farba Merbau, WOODLOOK</t>
  </si>
  <si>
    <t>2144180099</t>
  </si>
  <si>
    <t>68,84*3,5 'Prepočítané koeficientom množstva</t>
  </si>
  <si>
    <t>998763401</t>
  </si>
  <si>
    <t>Presun hmôt pre sádrokartónové konštrukcie v stavbách(objektoch )výšky do 7 m</t>
  </si>
  <si>
    <t>646</t>
  </si>
  <si>
    <t>764</t>
  </si>
  <si>
    <t xml:space="preserve">Konštrukcie klampiarske   </t>
  </si>
  <si>
    <t>764333351</t>
  </si>
  <si>
    <t>Montáž lemovania z hliníkového Al plechu, múrov na plochých strechách r.š. 500 mm</t>
  </si>
  <si>
    <t>648</t>
  </si>
  <si>
    <t xml:space="preserve">120,0+18,0   </t>
  </si>
  <si>
    <t>764410340</t>
  </si>
  <si>
    <t>Oplechovanie parapetov z hliníkového Al plechu, vrátane rohov r.š. 250 mm</t>
  </si>
  <si>
    <t>650</t>
  </si>
  <si>
    <t xml:space="preserve">1,25*88   </t>
  </si>
  <si>
    <t>998764202</t>
  </si>
  <si>
    <t>Presun hmôt pre konštrukcie klampiarske v objektoch výšky nad 6 do 12 m</t>
  </si>
  <si>
    <t>652</t>
  </si>
  <si>
    <t>766</t>
  </si>
  <si>
    <t xml:space="preserve">Konštrukcie stolárske   </t>
  </si>
  <si>
    <t>766124101</t>
  </si>
  <si>
    <t>D+M hygienicky program-CROSS LINE CL 10 GLASS   alebo ekvivalent</t>
  </si>
  <si>
    <t>654</t>
  </si>
  <si>
    <t xml:space="preserve">1,885*2,0   </t>
  </si>
  <si>
    <t xml:space="preserve">(1,885+1,295)*2,0*2   </t>
  </si>
  <si>
    <t xml:space="preserve">(0,9+1,45)*2,0   </t>
  </si>
  <si>
    <t xml:space="preserve">(2,25+1,45*2)*2,0   </t>
  </si>
  <si>
    <t xml:space="preserve">-(0,6*2,0*8)   </t>
  </si>
  <si>
    <t>766414133</t>
  </si>
  <si>
    <t>Montáž oblož. stien, stĺpov a pilierov do 5 m2 panelmi obkladovými dyhovanými, veľ. nad 1,5 m2</t>
  </si>
  <si>
    <t>656</t>
  </si>
  <si>
    <t xml:space="preserve">2,7*3,0   </t>
  </si>
  <si>
    <t>6119171200</t>
  </si>
  <si>
    <t>Obloženie palubovka BO hr.20 B=60 mm</t>
  </si>
  <si>
    <t>658</t>
  </si>
  <si>
    <t xml:space="preserve">8,1 * 1,04   </t>
  </si>
  <si>
    <t>766661422</t>
  </si>
  <si>
    <t>Montáž dverí drevených vchodových bezpečnostných do kovovej bezpečnostnej zárubne</t>
  </si>
  <si>
    <t>660</t>
  </si>
  <si>
    <t>6117201000</t>
  </si>
  <si>
    <t>Dvere do bytu vstupné bezpečnostné M10 plné, štandard I. (El/EW30+K3), šírky 600-900 mm  alebo ekvivalent</t>
  </si>
  <si>
    <t>662</t>
  </si>
  <si>
    <t>766662113</t>
  </si>
  <si>
    <t>Montáž dverového krídla otočného jednokrídlového bezpoldrážkového, do existujúcej zárubne, vrátane kovania</t>
  </si>
  <si>
    <t>664</t>
  </si>
  <si>
    <t>6116201880</t>
  </si>
  <si>
    <t>Dvere vnútorné jednokrídlové, výplň DTD doska, povrch CPL laminát M10, mechanicky odolné plné, šírka 600-900 mm   alebo ekvivalent</t>
  </si>
  <si>
    <t>666</t>
  </si>
  <si>
    <t>766662133</t>
  </si>
  <si>
    <t>Montáž dverového krídla otočného dvojkrídlového bezpoldrážkového, do existujúcej zárubne, vrátane kovania</t>
  </si>
  <si>
    <t>668</t>
  </si>
  <si>
    <t>6117103148</t>
  </si>
  <si>
    <t>Dvojkridlove dvere, rozmer 1250-1850/1970 mm, pre stenu hrúbky 60-170 mm,   alebo ekvivalent</t>
  </si>
  <si>
    <t>670</t>
  </si>
  <si>
    <t>766694112</t>
  </si>
  <si>
    <t>Montáž parapetnej dosky drevenej šírky do 300 mm, dĺžky 1000-1600 mm</t>
  </si>
  <si>
    <t>672</t>
  </si>
  <si>
    <t xml:space="preserve">1,3*88   </t>
  </si>
  <si>
    <t>6119000400</t>
  </si>
  <si>
    <t>Parapetná doska vlhkovzdorná DTD vrchná vrstva: CPL laminát SPRELA 0,7 mm, B=300 mm   alebo ekvivalent</t>
  </si>
  <si>
    <t>674</t>
  </si>
  <si>
    <t>766811000.x</t>
  </si>
  <si>
    <t xml:space="preserve">D+M informačný pult, MDF striekaná, vysoký lesk, uzamykateľné zásuvky, integrovaná klávesnica a monitor do pracovnej dosky, tlačiareň, elektroinštalácia; designový výrobok </t>
  </si>
  <si>
    <t>-20827731</t>
  </si>
  <si>
    <t>766811009</t>
  </si>
  <si>
    <t>Montaz kuchynskej linky spodnej a vrchnej casty</t>
  </si>
  <si>
    <t>676</t>
  </si>
  <si>
    <t>6156505051</t>
  </si>
  <si>
    <t>Dodavka kuchynskej linky 2700/2100</t>
  </si>
  <si>
    <t>678</t>
  </si>
  <si>
    <t>998766202</t>
  </si>
  <si>
    <t>Presun hmot pre konštrukcie stolárske v objektoch výšky nad 6 do 12 m</t>
  </si>
  <si>
    <t>680</t>
  </si>
  <si>
    <t>767</t>
  </si>
  <si>
    <t xml:space="preserve">Konštrukcie doplnkové kovové   </t>
  </si>
  <si>
    <t>767135423</t>
  </si>
  <si>
    <t>D+M SCHUCO FW50-fasada   alebo ekvivalent</t>
  </si>
  <si>
    <t>682</t>
  </si>
  <si>
    <t xml:space="preserve">11,6*9,45   </t>
  </si>
  <si>
    <t xml:space="preserve">7,54*3,7   </t>
  </si>
  <si>
    <t xml:space="preserve">7,54*9,45   </t>
  </si>
  <si>
    <t xml:space="preserve">3,5*2,18   </t>
  </si>
  <si>
    <t xml:space="preserve">3,5*2,76   </t>
  </si>
  <si>
    <t xml:space="preserve">3,5*6,75   </t>
  </si>
  <si>
    <t>767230035</t>
  </si>
  <si>
    <t>Montáž zábradlia nerezové na schody, výplň rebrovanie, kotvenie zboku</t>
  </si>
  <si>
    <t>684</t>
  </si>
  <si>
    <t xml:space="preserve">16+6   </t>
  </si>
  <si>
    <t>5534667030</t>
  </si>
  <si>
    <t>Nerezové zábradlie pre schody, horizontálna výplň nerez, výška 90 cm, kotvenie z boku</t>
  </si>
  <si>
    <t>686</t>
  </si>
  <si>
    <t>767230070</t>
  </si>
  <si>
    <t>Montáž schodiskového madla na stenu</t>
  </si>
  <si>
    <t>688</t>
  </si>
  <si>
    <t xml:space="preserve">120,0+18   </t>
  </si>
  <si>
    <t>5534667350</t>
  </si>
  <si>
    <t>Nerezové madlo schodiskové na stenu, kotvené do steny, nerez</t>
  </si>
  <si>
    <t>690</t>
  </si>
  <si>
    <t>767340005</t>
  </si>
  <si>
    <t>Montáž jednoduchej hliníkovej pergoly kotvenej do steny, rovná strecha z polykarbonátu plochy 11-20 m2</t>
  </si>
  <si>
    <t>692</t>
  </si>
  <si>
    <t>2831801030</t>
  </si>
  <si>
    <t>Pergola hliníková jednoduchá d x š 600x300 cm, strešná krytina polykarbonát, rovná strecha</t>
  </si>
  <si>
    <t>694</t>
  </si>
  <si>
    <t>767340115</t>
  </si>
  <si>
    <t>Montáž a dodavka oceľového prístrešku kotveného do steny, rovná strecha z trapézového plechu do plochy 20 m2</t>
  </si>
  <si>
    <t>696</t>
  </si>
  <si>
    <t>767583353</t>
  </si>
  <si>
    <t>Montáž a dodavka  podhľadov lamelových systém , s plochou nad 20 m2</t>
  </si>
  <si>
    <t>698</t>
  </si>
  <si>
    <t xml:space="preserve">21,05+46,47   </t>
  </si>
  <si>
    <t xml:space="preserve">88,17+11,1+5,09   </t>
  </si>
  <si>
    <t xml:space="preserve">99,05+4,91   </t>
  </si>
  <si>
    <t xml:space="preserve">16,84   </t>
  </si>
  <si>
    <t>767590200.S</t>
  </si>
  <si>
    <t>Montáž čistiacej rohože z hliníkového profilu na podlahu</t>
  </si>
  <si>
    <t>2072620483</t>
  </si>
  <si>
    <t>697510004504.S</t>
  </si>
  <si>
    <t>Hliníková rohož s vložkou z polyamidového vlákna s pridaním hliníkovej škrabky, výška rohože 22 mm</t>
  </si>
  <si>
    <t>1413819938</t>
  </si>
  <si>
    <t>0,90*2,40</t>
  </si>
  <si>
    <t>767590225.S</t>
  </si>
  <si>
    <t>Montáž hliníkového rámu L k čistiacim rohožiam</t>
  </si>
  <si>
    <t>822028275</t>
  </si>
  <si>
    <t>2*(0,90+2,40)</t>
  </si>
  <si>
    <t>697590000100.S</t>
  </si>
  <si>
    <t>Zápustný hliníkový rám L 25x20x3 mm, L 20x25x3 mm; L30x20x3 mm; k čistiacej rohoži</t>
  </si>
  <si>
    <t>-1325059802</t>
  </si>
  <si>
    <t>767612100</t>
  </si>
  <si>
    <t>Montáž okien hliníkových s hydroizolačnými ISO páskami (exteriérová a interiérová)</t>
  </si>
  <si>
    <t>700</t>
  </si>
  <si>
    <t xml:space="preserve">(1,2+2,1)*2*81   </t>
  </si>
  <si>
    <t xml:space="preserve">(1,2+0,7)*2*6   </t>
  </si>
  <si>
    <t xml:space="preserve">(1,0+0,7)*2   </t>
  </si>
  <si>
    <t xml:space="preserve">(0,53+2,1)*2   </t>
  </si>
  <si>
    <t>5534160650</t>
  </si>
  <si>
    <t>Hliníkové okno jednokrídlové OS, rozmer 530x2100 mm  izolačné trojsklo, systém Cor-80 Industrial   alebo ekvivalent</t>
  </si>
  <si>
    <t>702</t>
  </si>
  <si>
    <t>5534160680</t>
  </si>
  <si>
    <t>Hliníkové okno jednokrídlové OS, rozmer 1000x700 mm izolačné trojsklo, systém Cor-80 Industrial   alebo ekvivalent</t>
  </si>
  <si>
    <t>704</t>
  </si>
  <si>
    <t>5534160780</t>
  </si>
  <si>
    <t>Hliníkové okno jednokrídlové OS, rozmer 1200x700 mm izolačné trojsklo, systém Cor-80 Industrial   alebo ekvivalent</t>
  </si>
  <si>
    <t>706</t>
  </si>
  <si>
    <t>5534160830</t>
  </si>
  <si>
    <t>Hliníkové okno jednokrídlové OS, rozmer 1200x2100 mm  izolačné trojsklo, systém Cor-80 Industrial   alebo ekvivalent</t>
  </si>
  <si>
    <t>708</t>
  </si>
  <si>
    <t>767640010</t>
  </si>
  <si>
    <t>Montáž zdvižno posuvných a sklopno posuvných hliníkových dverí s hydroizolačnými ISO páskami (exteriérová a interiérová)</t>
  </si>
  <si>
    <t>710</t>
  </si>
  <si>
    <t xml:space="preserve">(1,665+3,0)*2   </t>
  </si>
  <si>
    <t xml:space="preserve">(1,2+3,0)*2*5   </t>
  </si>
  <si>
    <t xml:space="preserve">(1,3+2,0)*2   </t>
  </si>
  <si>
    <t>5534162071</t>
  </si>
  <si>
    <t>Dodavka hlinikovych dveri</t>
  </si>
  <si>
    <t xml:space="preserve">1,665*3,0   </t>
  </si>
  <si>
    <t xml:space="preserve">1,2*3,0*(1+2+1+1)   </t>
  </si>
  <si>
    <t xml:space="preserve">1,3*2,0   </t>
  </si>
  <si>
    <t>767646510</t>
  </si>
  <si>
    <t>Montáž dverí kovových vchodových bezpečnostných do kovovej bezpečnostnej zárubne</t>
  </si>
  <si>
    <t>5534120700</t>
  </si>
  <si>
    <t>Oceľové dvere 800x1970 plné požiarne s oceľovou zárubňou EW15-EW45</t>
  </si>
  <si>
    <t>716</t>
  </si>
  <si>
    <t>767660106</t>
  </si>
  <si>
    <t>Montáž hliníkovej vonkajšej žalúzie od šírky 80 cm do 140 cm a dĺžky 260 cm na stenu alebo ostenie</t>
  </si>
  <si>
    <t>718</t>
  </si>
  <si>
    <t>5534302870</t>
  </si>
  <si>
    <t>Exterierová žalúzia hliníková C-80, 1200x700 mm</t>
  </si>
  <si>
    <t>720</t>
  </si>
  <si>
    <t>5534303000</t>
  </si>
  <si>
    <t>Exterierová žalúzia hliníková C-80, 1200x2000 mm</t>
  </si>
  <si>
    <t>5534303100</t>
  </si>
  <si>
    <t>Exterierová žalúzia hliníková C-80, 1200x3000 mm</t>
  </si>
  <si>
    <t>767995108</t>
  </si>
  <si>
    <t>Montáž ostatných atypických kovových stavebných doplnkových konštrukcií nad 500 kg</t>
  </si>
  <si>
    <t>726</t>
  </si>
  <si>
    <t xml:space="preserve">"OK- schodnice schodiska"   </t>
  </si>
  <si>
    <t xml:space="preserve">1710,0   </t>
  </si>
  <si>
    <t xml:space="preserve">"nosny ram"   </t>
  </si>
  <si>
    <t xml:space="preserve">2168,50   </t>
  </si>
  <si>
    <t xml:space="preserve">"spoj,lavka"   </t>
  </si>
  <si>
    <t xml:space="preserve">1255,9   </t>
  </si>
  <si>
    <t xml:space="preserve">"pomocne konstrukcie"   </t>
  </si>
  <si>
    <t xml:space="preserve">500+600+25   </t>
  </si>
  <si>
    <t xml:space="preserve">250+320   </t>
  </si>
  <si>
    <t>5530100159</t>
  </si>
  <si>
    <t>Dodavka ocel,konstrukcii</t>
  </si>
  <si>
    <t>728</t>
  </si>
  <si>
    <t>767995200</t>
  </si>
  <si>
    <t>Výroba atypického výrobku - mreže</t>
  </si>
  <si>
    <t>730</t>
  </si>
  <si>
    <t>767995231</t>
  </si>
  <si>
    <t>D+M stlpov system PEIKKO 200/200   alebo ekvivalent</t>
  </si>
  <si>
    <t xml:space="preserve">4,5*11*2   </t>
  </si>
  <si>
    <t>767995232</t>
  </si>
  <si>
    <t>D+M ocel nosnikov DELTABEAM   alebo ekvivalent</t>
  </si>
  <si>
    <t>736</t>
  </si>
  <si>
    <t xml:space="preserve">5,9*2   </t>
  </si>
  <si>
    <t xml:space="preserve">6,64*2   </t>
  </si>
  <si>
    <t xml:space="preserve">6,74*10   </t>
  </si>
  <si>
    <t xml:space="preserve">4,7*12   </t>
  </si>
  <si>
    <t xml:space="preserve">5,8*2   </t>
  </si>
  <si>
    <t xml:space="preserve">5,8*3   </t>
  </si>
  <si>
    <t xml:space="preserve">2,9*2   </t>
  </si>
  <si>
    <t>998767202</t>
  </si>
  <si>
    <t>Presun hmôt pre kovové stavebné doplnkové konštrukcie v objektoch výšky nad 6 do 12 m</t>
  </si>
  <si>
    <t>738</t>
  </si>
  <si>
    <t>769</t>
  </si>
  <si>
    <t xml:space="preserve">Montáž vzduchotechnických zariadení   </t>
  </si>
  <si>
    <t>769011506</t>
  </si>
  <si>
    <t>Montaz ventilatora</t>
  </si>
  <si>
    <t>740</t>
  </si>
  <si>
    <t xml:space="preserve">2+2+4+1   </t>
  </si>
  <si>
    <t>4290013114</t>
  </si>
  <si>
    <t>Ventilator obvodovy cas, dobehom</t>
  </si>
  <si>
    <t>Ks</t>
  </si>
  <si>
    <t>742</t>
  </si>
  <si>
    <t>4290013116</t>
  </si>
  <si>
    <t>Ventilator podstropny +ohrev</t>
  </si>
  <si>
    <t>744</t>
  </si>
  <si>
    <t>769021006</t>
  </si>
  <si>
    <t>Montáž spiro potrubia DN 160-180</t>
  </si>
  <si>
    <t>746</t>
  </si>
  <si>
    <t>4290035029</t>
  </si>
  <si>
    <t>Spiro potrubie L=1000 mm DN 160   alebo ekvivalent</t>
  </si>
  <si>
    <t>748</t>
  </si>
  <si>
    <t>769021015</t>
  </si>
  <si>
    <t>Montáž spiro potrubia DN 315-355</t>
  </si>
  <si>
    <t>750</t>
  </si>
  <si>
    <t>4290035035</t>
  </si>
  <si>
    <t>Spiro potrubie L=1000 mm DN 315   alebo ekvivalent</t>
  </si>
  <si>
    <t>752</t>
  </si>
  <si>
    <t>769021337</t>
  </si>
  <si>
    <t>Montáž spojky na spiro potrubie DN 160-250</t>
  </si>
  <si>
    <t>754</t>
  </si>
  <si>
    <t>4290035154</t>
  </si>
  <si>
    <t>Spojka DN 160</t>
  </si>
  <si>
    <t>756</t>
  </si>
  <si>
    <t>769021340</t>
  </si>
  <si>
    <t>Montáž spojky na spiro potrubie DN 280-450</t>
  </si>
  <si>
    <t>758</t>
  </si>
  <si>
    <t>769021400</t>
  </si>
  <si>
    <t>Montáž T-kusu na spiro potrubie DN 160-250</t>
  </si>
  <si>
    <t>760</t>
  </si>
  <si>
    <t>4290035292</t>
  </si>
  <si>
    <t>T-kus DN 160</t>
  </si>
  <si>
    <t>762</t>
  </si>
  <si>
    <t>769021460</t>
  </si>
  <si>
    <t>Montáž výfukovej rúry so sitom DN 150-200</t>
  </si>
  <si>
    <t>4290035400</t>
  </si>
  <si>
    <t>Výfuková rúra so sitom DN 160</t>
  </si>
  <si>
    <t>769021463</t>
  </si>
  <si>
    <t>Montáž výfukovej rúry so sitom DN 225-315</t>
  </si>
  <si>
    <t>768</t>
  </si>
  <si>
    <t>4290035406</t>
  </si>
  <si>
    <t>Výfuková rúra so sitom DN 315</t>
  </si>
  <si>
    <t>770</t>
  </si>
  <si>
    <t>769021490.S</t>
  </si>
  <si>
    <t>Montáž výfukovej hlavice hranatej prierezu 0.210-0.450 m2</t>
  </si>
  <si>
    <t>649262162</t>
  </si>
  <si>
    <t>429720015400</t>
  </si>
  <si>
    <t>Hlavica výfuková štvorhranná, pozinkovaná A 450, TZB GLOBAL</t>
  </si>
  <si>
    <t>-341062326</t>
  </si>
  <si>
    <t>2*1,02 'Prepočítané koeficientom množstva</t>
  </si>
  <si>
    <t>769021496.S</t>
  </si>
  <si>
    <t>Montáž výfukovej hlavice kruhovej do priemeru 230 mm</t>
  </si>
  <si>
    <t>-1266456999</t>
  </si>
  <si>
    <t>429720011600.S</t>
  </si>
  <si>
    <t>Hlavica výfuková kruhová so sitom DN 200</t>
  </si>
  <si>
    <t>-1085347826</t>
  </si>
  <si>
    <t>7*1,05 'Prepočítané koeficientom množstva</t>
  </si>
  <si>
    <t>769021514.S</t>
  </si>
  <si>
    <t>Montáž nasávacej hlavice kruhovej priemeru 160-230 mm</t>
  </si>
  <si>
    <t>-1292495527</t>
  </si>
  <si>
    <t>429720020500</t>
  </si>
  <si>
    <t>Hlavica nasávacia bez príruby DN 200, TZB GLOBAL</t>
  </si>
  <si>
    <t>-1971467042</t>
  </si>
  <si>
    <t>9*1,05 'Prepočítané koeficientom množstva</t>
  </si>
  <si>
    <t>769021538.S</t>
  </si>
  <si>
    <t>Montáž samoťahovej hlavice priemeru 355-450 mm</t>
  </si>
  <si>
    <t>-1868070202</t>
  </si>
  <si>
    <t>429720026700</t>
  </si>
  <si>
    <t>Hlavica samoťahová pozinkovaná, priemer 400 mm, TZB GLOBAL</t>
  </si>
  <si>
    <t>-102888864</t>
  </si>
  <si>
    <t>2*1,05 'Prepočítané koeficientom množstva</t>
  </si>
  <si>
    <t>769021545</t>
  </si>
  <si>
    <t>Medene potrubie 12</t>
  </si>
  <si>
    <t>772</t>
  </si>
  <si>
    <t>769031003.S</t>
  </si>
  <si>
    <t>Montáž vírivej výustky s termostatickým ovládaním priemeru 400 mm</t>
  </si>
  <si>
    <t>-750853645</t>
  </si>
  <si>
    <t>429720130400.S</t>
  </si>
  <si>
    <t>Výustka vírivá s termostatickým ovládaním a pevnými lamelami, čelná doska štvorhranná, rozmer 400x400 mm</t>
  </si>
  <si>
    <t>-2113898479</t>
  </si>
  <si>
    <t>769035033.S</t>
  </si>
  <si>
    <t>Montáž mriežky na odvod vzduchu prierezu 0.080-0.130 m2</t>
  </si>
  <si>
    <t>1217041511</t>
  </si>
  <si>
    <t>429720218100</t>
  </si>
  <si>
    <t>Mriežka hliníková so skrutkami a štvorcovými otvormi NOVA-E-1, rozmery šxv 400x300 mm</t>
  </si>
  <si>
    <t>70204015</t>
  </si>
  <si>
    <t>769060005</t>
  </si>
  <si>
    <t>Montáž klimatizačnej jednotky vnútornej nástennej pre objem miestnosti 50 m3</t>
  </si>
  <si>
    <t>774</t>
  </si>
  <si>
    <t>4290055023</t>
  </si>
  <si>
    <t>Klimatizačná jednotka vnútorná nástenná  FXAQ 15 alebo ekvivalent</t>
  </si>
  <si>
    <t>776</t>
  </si>
  <si>
    <t>4290055024</t>
  </si>
  <si>
    <t>Klimatizačná jednotka vnútorná nástenná  FXAQ 25  alebo ekvivalent</t>
  </si>
  <si>
    <t>778</t>
  </si>
  <si>
    <t>769060050</t>
  </si>
  <si>
    <t>Montáž klimatizačnej jednotky vnútornej kazetovej štvorcestnej pre objem miestnosti 65 m3</t>
  </si>
  <si>
    <t>780</t>
  </si>
  <si>
    <t>4290055037</t>
  </si>
  <si>
    <t>Klimatizačná jednotka vnútorná kazetová FXFQ 32   alebo ekvivalent</t>
  </si>
  <si>
    <t>782</t>
  </si>
  <si>
    <t>4290055038</t>
  </si>
  <si>
    <t>Klimatizačná jednotka vnútorná kazetová FXFQ 63   alebo ekvivalent</t>
  </si>
  <si>
    <t>784</t>
  </si>
  <si>
    <t>769060105</t>
  </si>
  <si>
    <t>Montáž klimatizačnej jednotky vnútornej podstropnej pre objem miestnosti 90 m3</t>
  </si>
  <si>
    <t>786</t>
  </si>
  <si>
    <t>4290055062</t>
  </si>
  <si>
    <t>Klimatizačná jednotka vnútorná  podstropná FXHQ 63   alebo ekvivalent</t>
  </si>
  <si>
    <t>788</t>
  </si>
  <si>
    <t>769060135</t>
  </si>
  <si>
    <t>D+M Zariadenie č.1 vetranie chem labora zvarovne; odvodný ventilátor 2800m3/hod odvodný ventilátor 350m3/hod, sacia žalúzia cez fasádu, regulačné klapky, hlukové tlmiče, kruhové výustky a vyústenie do komína</t>
  </si>
  <si>
    <t>-605164516</t>
  </si>
  <si>
    <t>769060136</t>
  </si>
  <si>
    <t>D+M zariadenie č.2 vetranie konferenčnej miestnosti, podstropná jednotka 840m3/hod, odvodný ventilátor, nasávacia a výfuková žalúzia</t>
  </si>
  <si>
    <t>790</t>
  </si>
  <si>
    <t>769060138</t>
  </si>
  <si>
    <t xml:space="preserve">D+M Zariadenie č.4vetranie chodieb 1NP a 2NP pretlakom; vzduchotechnická jedn 600m3/hod, výustky, potrubie, regulačné klapky, tlmiče hluku; 2x sacia žalúzia cez fasádu </t>
  </si>
  <si>
    <t>-802403478</t>
  </si>
  <si>
    <t>769060140</t>
  </si>
  <si>
    <t>D+M kondenzacna VRV system Q ch 67,4 kw vrátane koštrukcie osadeia na strechu, tlmiace podložky, dopojenie, zaregulovanie, komplexné vyskúšanie</t>
  </si>
  <si>
    <t>792</t>
  </si>
  <si>
    <t>769060139</t>
  </si>
  <si>
    <t>D+M kondenzacna VRV system Qch 102 kw vrátane montážnej konštrukcie, tlmiacich podložiek, dopojenia, zaregulovania a komplexného vyskúšania</t>
  </si>
  <si>
    <t>794</t>
  </si>
  <si>
    <t>769060137</t>
  </si>
  <si>
    <t>D+M Zariadenie č.3 odvetranie WC 1NP a 2NP; 2xventilátor do potrubia 50m3/hod,hlavice, potrubie, 2x výfuk na fasádu cez mriežku</t>
  </si>
  <si>
    <t>973190622</t>
  </si>
  <si>
    <t>769071290.S</t>
  </si>
  <si>
    <t>Montáž závesu kruhového a štvorhranného vzduchotechnického potrubia</t>
  </si>
  <si>
    <t>-1875490644</t>
  </si>
  <si>
    <t>311720000810.S</t>
  </si>
  <si>
    <t>Tyč závitová M 12, dĺžka 1000 mm</t>
  </si>
  <si>
    <t>116434383</t>
  </si>
  <si>
    <t>769073129.S</t>
  </si>
  <si>
    <t>Konštrukcie nosné pod vzduchotechnické zariadenie do 0,4 t</t>
  </si>
  <si>
    <t>q</t>
  </si>
  <si>
    <t>-839610126</t>
  </si>
  <si>
    <t>3*0,30</t>
  </si>
  <si>
    <t>15*0,025</t>
  </si>
  <si>
    <t>998769203.S</t>
  </si>
  <si>
    <t>Presun hmôt pre montáž vzduchotechnických zariadení v stavbe (objekte) výšky nad 7 do 24 m</t>
  </si>
  <si>
    <t>1887154563</t>
  </si>
  <si>
    <t>998769291.S</t>
  </si>
  <si>
    <t>Príplatok za zväčšený presun vzduchotechnických zariadení nad vymedzenú najväčšiu dopravnú vzdialenosť po stavenisku do 1 km</t>
  </si>
  <si>
    <t>1064714667</t>
  </si>
  <si>
    <t xml:space="preserve">Podlahy z prírod.a konglomer.kameňa   </t>
  </si>
  <si>
    <t>772503140</t>
  </si>
  <si>
    <t>Kladenie dlažby z kameňa z pravouhlých dosiek kladených diagonálne hr. do 50 mm</t>
  </si>
  <si>
    <t>796</t>
  </si>
  <si>
    <t xml:space="preserve">"dlazba,pod,schod"   </t>
  </si>
  <si>
    <t xml:space="preserve">46,47+21,05+7,43   </t>
  </si>
  <si>
    <t>5838402531</t>
  </si>
  <si>
    <t>Dlazba pravidelneho tvaru-zula hr 3cm</t>
  </si>
  <si>
    <t>798</t>
  </si>
  <si>
    <t xml:space="preserve">84,44 * 1,04   </t>
  </si>
  <si>
    <t>998772202.S</t>
  </si>
  <si>
    <t>Presun hmôt pre kamennú dlažbu v objektoch výšky nad 6 do 12 m</t>
  </si>
  <si>
    <t>-1378043871</t>
  </si>
  <si>
    <t>998772292.S</t>
  </si>
  <si>
    <t>Kamenná dlažba, prípl.za presun nad najväčšiu dopravnú vzdial. do 100 m</t>
  </si>
  <si>
    <t>668364870</t>
  </si>
  <si>
    <t>775413240.S</t>
  </si>
  <si>
    <t>Montáž prechodovej lišty samolepiacej</t>
  </si>
  <si>
    <t>1674606879</t>
  </si>
  <si>
    <t>36*0,80+14*1,20+6*1,50</t>
  </si>
  <si>
    <t>611990001200.S</t>
  </si>
  <si>
    <t>-531639309</t>
  </si>
  <si>
    <t>54,6*1,01 'Prepočítané koeficientom množstva</t>
  </si>
  <si>
    <t xml:space="preserve">Podlahy povlakové   </t>
  </si>
  <si>
    <t>776411000</t>
  </si>
  <si>
    <t>Lepenie podlahových líšt soklových</t>
  </si>
  <si>
    <t>800</t>
  </si>
  <si>
    <t>6970005090</t>
  </si>
  <si>
    <t>Kobercová lišta PVC DSL 60 hnedá, pieskovcová, antikor, strieborná</t>
  </si>
  <si>
    <t>802</t>
  </si>
  <si>
    <t xml:space="preserve">900 * 1,01   </t>
  </si>
  <si>
    <t>776521240</t>
  </si>
  <si>
    <t>Lepenie povlakových podláh PVC, kaučukových elektrostaticky vodivých na Cu pásku z pásov</t>
  </si>
  <si>
    <t>804</t>
  </si>
  <si>
    <t>2841305150</t>
  </si>
  <si>
    <t>LVT-Samonosná Vinyl podlaha-heterogénna Square, trieda záťaže 34/43   alebo ekvivalent</t>
  </si>
  <si>
    <t>806</t>
  </si>
  <si>
    <t xml:space="preserve">357,23 * 1,03   </t>
  </si>
  <si>
    <t>776560010</t>
  </si>
  <si>
    <t>Lepenie povlakových podláh z prírodného linolea</t>
  </si>
  <si>
    <t>808</t>
  </si>
  <si>
    <t xml:space="preserve">"B"   </t>
  </si>
  <si>
    <t>2843101200</t>
  </si>
  <si>
    <t>Linoleum podlaha Spoltex Marmorette LPX, 2mm, š. 2m, tr. 41   alebo ekvivalent</t>
  </si>
  <si>
    <t>810</t>
  </si>
  <si>
    <t xml:space="preserve">459,5 * 1,03   </t>
  </si>
  <si>
    <t>6970005040</t>
  </si>
  <si>
    <t>Koberec metrážny záťažový do kancelárie Forta 36 hnedý melír, š.4m   alebo ekvivalent</t>
  </si>
  <si>
    <t>812</t>
  </si>
  <si>
    <t xml:space="preserve">134,63 * 1,05   </t>
  </si>
  <si>
    <t>776572310</t>
  </si>
  <si>
    <t>Lepenie textilných podláh - kobercov z pásov</t>
  </si>
  <si>
    <t>814</t>
  </si>
  <si>
    <t>776990110</t>
  </si>
  <si>
    <t>Penetrovanie podkladu pred kladením povlakovýck podláh</t>
  </si>
  <si>
    <t>816</t>
  </si>
  <si>
    <t xml:space="preserve">"B,C"   </t>
  </si>
  <si>
    <t>776992210.S</t>
  </si>
  <si>
    <t>Príprava podkladu prebrúsením betónu ručným elektrickým náradím</t>
  </si>
  <si>
    <t>-1460182274</t>
  </si>
  <si>
    <t>998776202</t>
  </si>
  <si>
    <t>Presun hmôt pre podlahy povlakové v objektoch výšky nad 6 do 12 m</t>
  </si>
  <si>
    <t>818</t>
  </si>
  <si>
    <t>781</t>
  </si>
  <si>
    <t xml:space="preserve">Dokončovacie práce a obklady   </t>
  </si>
  <si>
    <t>781445208</t>
  </si>
  <si>
    <t>Montáž obkladov vnútor. stien z obkladačiek kladených do tmelu flexibilného veľ. 200x200 mm</t>
  </si>
  <si>
    <t>820</t>
  </si>
  <si>
    <t xml:space="preserve">(1,97+1,92)*2*2,8   </t>
  </si>
  <si>
    <t xml:space="preserve">(2,45+1,92)*2*2,8   </t>
  </si>
  <si>
    <t xml:space="preserve">(2,15+2,7)*2*2,8   </t>
  </si>
  <si>
    <t xml:space="preserve">(4,1+2,15)*2*2,8   </t>
  </si>
  <si>
    <t xml:space="preserve">(2,2+2,65)*2*2,8   </t>
  </si>
  <si>
    <t xml:space="preserve">(4,6+1,4)*2*2,8   </t>
  </si>
  <si>
    <t xml:space="preserve">(2,7*2+1,9)*2,8   </t>
  </si>
  <si>
    <t xml:space="preserve">(2,7+0,8*2)*2,8   </t>
  </si>
  <si>
    <t xml:space="preserve">(5,6*2+2,35)*2,8*2   </t>
  </si>
  <si>
    <t xml:space="preserve">(2,7+2,3)*2*2,8   </t>
  </si>
  <si>
    <t xml:space="preserve">(2,6+1,5)*2,8   </t>
  </si>
  <si>
    <t>5976574000</t>
  </si>
  <si>
    <t>Obkladačky keramické glazované jednofarebné hladké B 200x200 Ia</t>
  </si>
  <si>
    <t>822</t>
  </si>
  <si>
    <t xml:space="preserve">317,016 * 1,02   </t>
  </si>
  <si>
    <t>781491111</t>
  </si>
  <si>
    <t>Montáž plastových profilov pre obklad do tmelu - roh steny</t>
  </si>
  <si>
    <t>824</t>
  </si>
  <si>
    <t>2830000100</t>
  </si>
  <si>
    <t>Plastový klin 117/195/8</t>
  </si>
  <si>
    <t>826</t>
  </si>
  <si>
    <t xml:space="preserve">150 * 1,01   </t>
  </si>
  <si>
    <t>781493112</t>
  </si>
  <si>
    <t>Motáž plastových dvierok 300x300 pri obklade do tmelu</t>
  </si>
  <si>
    <t>828</t>
  </si>
  <si>
    <t>998781202</t>
  </si>
  <si>
    <t>Presun hmôt pre obklady keramické v objektoch výšky nad 6 do 12 m</t>
  </si>
  <si>
    <t>830</t>
  </si>
  <si>
    <t>783</t>
  </si>
  <si>
    <t xml:space="preserve">Dokončovacie práce - nátery   </t>
  </si>
  <si>
    <t>783122510.S</t>
  </si>
  <si>
    <t>Nátery oceľ.konštr. syntetické na vzduchu schnúce ťažkých A dvojnás. 1x s emailovaním - 105μm</t>
  </si>
  <si>
    <t>-907293999</t>
  </si>
  <si>
    <t>"nátery oceľových konštrukcií"</t>
  </si>
  <si>
    <t>1200</t>
  </si>
  <si>
    <t>783851112</t>
  </si>
  <si>
    <t>Nátery epoxidové farby bielej omietok stropov dvojnásobné 1x s emailovaním a 1x plným tmelením</t>
  </si>
  <si>
    <t>832</t>
  </si>
  <si>
    <t xml:space="preserve">"strop"   </t>
  </si>
  <si>
    <t xml:space="preserve">518,0   </t>
  </si>
  <si>
    <t xml:space="preserve">Dokončovacie práce - maľby   </t>
  </si>
  <si>
    <t>784100060.S</t>
  </si>
  <si>
    <t>Maľby akrylátové dvojnásobné strojne nanášané, tónované s bielym stropom na jemnozrnný podklad výšky nad 3,80 m</t>
  </si>
  <si>
    <t>483137411</t>
  </si>
  <si>
    <t>784104271.S</t>
  </si>
  <si>
    <t>Maľby vápenné dvojnásobné strojne nanášané, tónované s bielym stropom na jemnozrnný podklad výšky do 3,80 m</t>
  </si>
  <si>
    <t>980111276</t>
  </si>
  <si>
    <t>784410100</t>
  </si>
  <si>
    <t>Penetrovanie jednonásobné jemnozrnných podkladov výšky do 3, 80 m</t>
  </si>
  <si>
    <t>834</t>
  </si>
  <si>
    <t xml:space="preserve">1401,98+911,9   </t>
  </si>
  <si>
    <t xml:space="preserve">257,75   </t>
  </si>
  <si>
    <t>784410500.S</t>
  </si>
  <si>
    <t>Prebrúsenie a oprášenie jemnozrnných povrchov výšky do 3,80 m</t>
  </si>
  <si>
    <t>-516992223</t>
  </si>
  <si>
    <t>2*491,00</t>
  </si>
  <si>
    <t>784418011</t>
  </si>
  <si>
    <t>Zakrývanie otvorov, podláh a zariadení fóliou v miestnostiach alebo na schodisku</t>
  </si>
  <si>
    <t>836</t>
  </si>
  <si>
    <t xml:space="preserve">1300,0+500,0   </t>
  </si>
  <si>
    <t>784452271</t>
  </si>
  <si>
    <t>Maľby z maliarskych zmesí Primalex, Farmal, ručne nanášané dvojnásobné základné na podklad jemnozrnný výšky do 3, 80 m   alebo ekvivalent</t>
  </si>
  <si>
    <t>838</t>
  </si>
  <si>
    <t>784452371</t>
  </si>
  <si>
    <t>Maľby z maliarskych zmesí Primalex, Farmal, ručne nanášané tónované dvojnásobné na jemnozrnný podklad výšky do 3, 80 m alebo ekvivalent</t>
  </si>
  <si>
    <t>840</t>
  </si>
  <si>
    <t>787</t>
  </si>
  <si>
    <t xml:space="preserve">Dokončovacie práce - zasklievanie   </t>
  </si>
  <si>
    <t>787100010.S</t>
  </si>
  <si>
    <t>Montáž presklenej steny s bočným svetlíkom, rozmer otvoru 1010 - 1950/2020 mm</t>
  </si>
  <si>
    <t>-2070319029</t>
  </si>
  <si>
    <t>6118300015X2</t>
  </si>
  <si>
    <t>Celopresklená stena so strateným rámom a automatickými posuvnými dverami, mliečne sklo Float 2*3mm bezpečnostné</t>
  </si>
  <si>
    <t>-1202506976</t>
  </si>
  <si>
    <t>"celopresklené posuvné dvere v dvojitom ráme do wc 1a 2np"</t>
  </si>
  <si>
    <t>2,80*(2,345*2+2,38*2+2,10*4)</t>
  </si>
  <si>
    <t>787610020</t>
  </si>
  <si>
    <t>Montáž sklených dverí dvojkrídlových do púzdra, obložkovej zárubne, rozmer 1200 - 2200/1970 mm</t>
  </si>
  <si>
    <t>842</t>
  </si>
  <si>
    <t xml:space="preserve">8+11+2+1   </t>
  </si>
  <si>
    <t>5533201060</t>
  </si>
  <si>
    <t>Celosklenené dvere 800/2000 mm, lepené kalené sklo ESG-VSG Grafosklo hr. 4/1.2/4 mm, pre dvere posuvné,elekt,ovladanie alebo ekvivalent</t>
  </si>
  <si>
    <t>844</t>
  </si>
  <si>
    <t>5533201080</t>
  </si>
  <si>
    <t>Celosklenené dvere 1200/2200 mm, lepené kalené sklo ESG-VSG Grafosklo hr. 4/1.2/4 mm, pre dvere posuvné ,elekt,ovladanie   alebo ekvivalent</t>
  </si>
  <si>
    <t>846</t>
  </si>
  <si>
    <t>787610030</t>
  </si>
  <si>
    <t>Montáž sklených pevných interiérových stien   alebo ekvivalent</t>
  </si>
  <si>
    <t>848</t>
  </si>
  <si>
    <t xml:space="preserve">"priecky -LINDNER LIFE 620"   </t>
  </si>
  <si>
    <t xml:space="preserve">2,07*2,8   </t>
  </si>
  <si>
    <t xml:space="preserve">(2,125+0,40)*2,8   </t>
  </si>
  <si>
    <t xml:space="preserve">4,6*2,8*4   </t>
  </si>
  <si>
    <t xml:space="preserve">4,6*2,8   </t>
  </si>
  <si>
    <t xml:space="preserve">2,1*2,8*2   </t>
  </si>
  <si>
    <t xml:space="preserve">1,82*2,8*2   </t>
  </si>
  <si>
    <t xml:space="preserve">2,5*3,0   </t>
  </si>
  <si>
    <t xml:space="preserve">2,59*3,0*2   </t>
  </si>
  <si>
    <t xml:space="preserve">2,73*3,0   </t>
  </si>
  <si>
    <t xml:space="preserve">6,0*3,0   </t>
  </si>
  <si>
    <t xml:space="preserve">1,94*2,8   </t>
  </si>
  <si>
    <t xml:space="preserve">3,725*2,8   </t>
  </si>
  <si>
    <t xml:space="preserve">3,195*2,8   </t>
  </si>
  <si>
    <t xml:space="preserve">3,975*2,8   </t>
  </si>
  <si>
    <t xml:space="preserve">2,345*2,8*2   </t>
  </si>
  <si>
    <t xml:space="preserve">2,38*2,8*2   </t>
  </si>
  <si>
    <t xml:space="preserve">1,88*2,8   </t>
  </si>
  <si>
    <t xml:space="preserve">1,2*2,0   </t>
  </si>
  <si>
    <t xml:space="preserve">1,725*2,8   </t>
  </si>
  <si>
    <t xml:space="preserve">1,98*2,8*2   </t>
  </si>
  <si>
    <t xml:space="preserve">3,66*2,8*9   </t>
  </si>
  <si>
    <t xml:space="preserve">1,845*2,8   </t>
  </si>
  <si>
    <t xml:space="preserve">"odpocet"   </t>
  </si>
  <si>
    <t xml:space="preserve">-(1,14*2,0*2+0,8*2,0*13+1,2*2,0*2)   </t>
  </si>
  <si>
    <t>5533201100</t>
  </si>
  <si>
    <t>Celosklenená interiérová priečka, LINDNER LIFE 620   alebo ekvivalent</t>
  </si>
  <si>
    <t>850</t>
  </si>
  <si>
    <t>998787202.S</t>
  </si>
  <si>
    <t>Presun hmôt pre zasklievanie v objektoch výšky nad 6 do 12 m</t>
  </si>
  <si>
    <t>-923210777</t>
  </si>
  <si>
    <t>998787292.S</t>
  </si>
  <si>
    <t>Zasklievanie, príplatok za presun nad vymedzenú najväčšiu dopravnú vzdialenosť do 100 m</t>
  </si>
  <si>
    <t>2040686261</t>
  </si>
  <si>
    <t xml:space="preserve">Práce a dodávky M   </t>
  </si>
  <si>
    <t>21-M</t>
  </si>
  <si>
    <t xml:space="preserve">Elektromontáže   </t>
  </si>
  <si>
    <t>210010002</t>
  </si>
  <si>
    <t>Rúrka ohybná elektroinštalačná typ 23-16, uložená pod omietkou</t>
  </si>
  <si>
    <t>852</t>
  </si>
  <si>
    <t>3450704000</t>
  </si>
  <si>
    <t>I-Rúrka FX 20</t>
  </si>
  <si>
    <t>854</t>
  </si>
  <si>
    <t>210010116</t>
  </si>
  <si>
    <t>Lišta elektroinštalačná z PVC 180x60, uložená pevne, vkladacia</t>
  </si>
  <si>
    <t>856</t>
  </si>
  <si>
    <t>3451308900</t>
  </si>
  <si>
    <t>Žľab 80/25 LP L=2m 9003</t>
  </si>
  <si>
    <t>858</t>
  </si>
  <si>
    <t>210010302</t>
  </si>
  <si>
    <t>Krabica prístrojová dvojnásobná, bez zapojenia</t>
  </si>
  <si>
    <t>860</t>
  </si>
  <si>
    <t>3410300409</t>
  </si>
  <si>
    <t>Krabica prístrojová šedá KP 64/2 KA</t>
  </si>
  <si>
    <t>862</t>
  </si>
  <si>
    <t>3450906510</t>
  </si>
  <si>
    <t>Krabica KU 68-1901</t>
  </si>
  <si>
    <t>864</t>
  </si>
  <si>
    <t>210010321</t>
  </si>
  <si>
    <t>Krabica (1903, KR 68) odbočná s viečkom, svorkovnicou vrátane zapojenia, kruhová</t>
  </si>
  <si>
    <t>866</t>
  </si>
  <si>
    <t>3450907510</t>
  </si>
  <si>
    <t>Krabica KU 68-1903</t>
  </si>
  <si>
    <t>868</t>
  </si>
  <si>
    <t>210010421</t>
  </si>
  <si>
    <t>Krabica prístrojová viacnásobná do podlahy</t>
  </si>
  <si>
    <t>870</t>
  </si>
  <si>
    <t>3410300406</t>
  </si>
  <si>
    <t>Krabica pristr. podlahová KPP 80 LB</t>
  </si>
  <si>
    <t>872</t>
  </si>
  <si>
    <t>3410301119</t>
  </si>
  <si>
    <t>Prepážka PKUP LB</t>
  </si>
  <si>
    <t>874</t>
  </si>
  <si>
    <t>210011310</t>
  </si>
  <si>
    <t>Osadenie polyamidovej príchytky HM 8 do tvrdého kameňa, jednoduchého betónu a železobetónu</t>
  </si>
  <si>
    <t>876</t>
  </si>
  <si>
    <t>2830403500</t>
  </si>
  <si>
    <t>Hmoždinka klasická 8 mm T8 typ: T8-PA</t>
  </si>
  <si>
    <t>878</t>
  </si>
  <si>
    <t>210020305</t>
  </si>
  <si>
    <t>Káblový žľab Mars, pozink. vrátane príslušenstva, 125/50 mm vrátane veka a podpery   alebo ekvivalent</t>
  </si>
  <si>
    <t>880</t>
  </si>
  <si>
    <t>210020654</t>
  </si>
  <si>
    <t>Oceľová nosná konštrukcia pre prístroje a elektrické zariadenia hmotnosti do 100 kg</t>
  </si>
  <si>
    <t>882</t>
  </si>
  <si>
    <t>210110001</t>
  </si>
  <si>
    <t>Jednopólový spínač - radenie 1, nástenný pre prostredie obyčajné alebo vlhké vrátane zapojenia</t>
  </si>
  <si>
    <t>884</t>
  </si>
  <si>
    <t>3450201320</t>
  </si>
  <si>
    <t>Spínač 1 do vlhka 3553-01629</t>
  </si>
  <si>
    <t>886</t>
  </si>
  <si>
    <t>210110003</t>
  </si>
  <si>
    <t>Sériový spínač (prepínač) -  radenie 5, nástenný pre prostredie obyčajné alebo vlhké vrátane zapojenia</t>
  </si>
  <si>
    <t>888</t>
  </si>
  <si>
    <t>3450201480</t>
  </si>
  <si>
    <t>Prepínač 5 do vlhka 3553-05629</t>
  </si>
  <si>
    <t>890</t>
  </si>
  <si>
    <t>210110004</t>
  </si>
  <si>
    <t>Striedavý spínač (prepínač) - radenie 6, nástenný pre prostredie obyčajné alebo vlhké vrátane zapojenia</t>
  </si>
  <si>
    <t>892</t>
  </si>
  <si>
    <t>3450201570</t>
  </si>
  <si>
    <t>Prepínač 6 do vlhka 3553-06629</t>
  </si>
  <si>
    <t>894</t>
  </si>
  <si>
    <t>210110005</t>
  </si>
  <si>
    <t>Krížový spínač (prepínač) - radenie 7, nástenný pre prostredie obyčajné alebo vlhké vrátane zapojenia</t>
  </si>
  <si>
    <t>896</t>
  </si>
  <si>
    <t>3450201680</t>
  </si>
  <si>
    <t>Prepínač plastový krížový IP44 3553-07929 B biely</t>
  </si>
  <si>
    <t>898</t>
  </si>
  <si>
    <t>210110081</t>
  </si>
  <si>
    <t>Sporáková prípojka typ 39563 - 13C, nástenná vrátane tlejivky</t>
  </si>
  <si>
    <t>900</t>
  </si>
  <si>
    <t>3450663610</t>
  </si>
  <si>
    <t>Šporáková prípojka 39563-13 na stenu</t>
  </si>
  <si>
    <t>902</t>
  </si>
  <si>
    <t>210110095</t>
  </si>
  <si>
    <t>Spínače snímač pohybu do stropu</t>
  </si>
  <si>
    <t>904</t>
  </si>
  <si>
    <t>3581900400</t>
  </si>
  <si>
    <t>Pohybový snímač LUXA 102-150 c   alebo ekvivalent</t>
  </si>
  <si>
    <t>906</t>
  </si>
  <si>
    <t>210110096</t>
  </si>
  <si>
    <t>Spínač žaluziový ovládač tlačítkový</t>
  </si>
  <si>
    <t>908</t>
  </si>
  <si>
    <t>3850008210</t>
  </si>
  <si>
    <t>21281: Žalúziový tlačidlový vypínač, LOGUS 90, ELKO EP   alebo ekvivalent</t>
  </si>
  <si>
    <t>910</t>
  </si>
  <si>
    <t>210111032</t>
  </si>
  <si>
    <t>Domová zásuvka v krabici pre vonkajšie prostredie 10/16 A 250 V 2P + Z 2 x zapojenie</t>
  </si>
  <si>
    <t>912</t>
  </si>
  <si>
    <t>3450330300</t>
  </si>
  <si>
    <t>Zásuvka 5517-2790</t>
  </si>
  <si>
    <t>914</t>
  </si>
  <si>
    <t>210111061</t>
  </si>
  <si>
    <t>Zásuvka domová nástenná vrátane zapojenia 16 A 380 V 3P + Z</t>
  </si>
  <si>
    <t>916</t>
  </si>
  <si>
    <t>3450321700</t>
  </si>
  <si>
    <t>Zásuvka 5042-10 plochá</t>
  </si>
  <si>
    <t>918</t>
  </si>
  <si>
    <t>210111101</t>
  </si>
  <si>
    <t>Priemyslová zásuvka CEE 220 V, 380 V, 500 V, vrátane zapojenia, typ CZ 1632, H, S, Z 2P + Z</t>
  </si>
  <si>
    <t>920</t>
  </si>
  <si>
    <t>3450337500</t>
  </si>
  <si>
    <t>Zásuvka CZ 1632</t>
  </si>
  <si>
    <t>922</t>
  </si>
  <si>
    <t>210190053</t>
  </si>
  <si>
    <t>Montáž rozvádzača skriňového, panelového za l pole - delený rozvádzač do váhy 400 kg</t>
  </si>
  <si>
    <t>924</t>
  </si>
  <si>
    <t>3570151507</t>
  </si>
  <si>
    <t>Rozvadzac RMSN1</t>
  </si>
  <si>
    <t>926</t>
  </si>
  <si>
    <t>3570151508</t>
  </si>
  <si>
    <t>Rozvadzac RS1 N1</t>
  </si>
  <si>
    <t>928</t>
  </si>
  <si>
    <t>3570151509</t>
  </si>
  <si>
    <t>Rozvadzac RS2N1</t>
  </si>
  <si>
    <t>930</t>
  </si>
  <si>
    <t>3570151510</t>
  </si>
  <si>
    <t>Rozvadzac RS1 N2</t>
  </si>
  <si>
    <t>932</t>
  </si>
  <si>
    <t>3570151511</t>
  </si>
  <si>
    <t>Rozvadzac RS2 N2</t>
  </si>
  <si>
    <t>934</t>
  </si>
  <si>
    <t>3570151512</t>
  </si>
  <si>
    <t>RozvadzacRM1N1</t>
  </si>
  <si>
    <t>936</t>
  </si>
  <si>
    <t>3570151513</t>
  </si>
  <si>
    <t>Rozvadzac RM2N1</t>
  </si>
  <si>
    <t>938</t>
  </si>
  <si>
    <t>3570151514</t>
  </si>
  <si>
    <t>Rozvadzac RM3N1</t>
  </si>
  <si>
    <t>940</t>
  </si>
  <si>
    <t>3570151515</t>
  </si>
  <si>
    <t>Rozvadzac RZL1</t>
  </si>
  <si>
    <t>942</t>
  </si>
  <si>
    <t>3570151516</t>
  </si>
  <si>
    <t>Rozvadzac R-sumrak</t>
  </si>
  <si>
    <t>944</t>
  </si>
  <si>
    <t>210201081</t>
  </si>
  <si>
    <t>Zapojenie svietidlá IP44, stropného - nástenného LED</t>
  </si>
  <si>
    <t>946</t>
  </si>
  <si>
    <t>3483401070</t>
  </si>
  <si>
    <t>Priemyselné svietidlo pre výbojky závesné 1x255W, IP20, VVG, 500x500mm</t>
  </si>
  <si>
    <t>948</t>
  </si>
  <si>
    <t>210201500</t>
  </si>
  <si>
    <t>Zapojenie svietidla 1x svetelný zdroj, núdzového, s lineárnou žiarovkou - núdzový režim</t>
  </si>
  <si>
    <t>950</t>
  </si>
  <si>
    <t>3486801330</t>
  </si>
  <si>
    <t>Inverter pre núdzové svietidla EVG 6-36W, 1 hodina, 3,6V/1,5Ah  alebo ekvivalent</t>
  </si>
  <si>
    <t>952</t>
  </si>
  <si>
    <t>3486801350</t>
  </si>
  <si>
    <t>Inverter pre núdzové svietidla EVG 6-36W, 3 hodiny, 3,6V/4,0Ah  alebo ekvivalent</t>
  </si>
  <si>
    <t>954</t>
  </si>
  <si>
    <t>210201943</t>
  </si>
  <si>
    <t>Montáž svietidla zavesného do 5 kg</t>
  </si>
  <si>
    <t>956</t>
  </si>
  <si>
    <t xml:space="preserve">108+32   </t>
  </si>
  <si>
    <t>3486301040</t>
  </si>
  <si>
    <t>Žiarivkové závesné modulárne svietidlo 2x36W, IP20, elektronický predradník</t>
  </si>
  <si>
    <t>958</t>
  </si>
  <si>
    <t>3486301050</t>
  </si>
  <si>
    <t>Žiarivkové závesné modulárne svietidlo 2x58W, IP20, elektronický predradník</t>
  </si>
  <si>
    <t>960</t>
  </si>
  <si>
    <t>210201963</t>
  </si>
  <si>
    <t>Montáž svietidla do pohladu</t>
  </si>
  <si>
    <t>962</t>
  </si>
  <si>
    <t xml:space="preserve">26+65+6   </t>
  </si>
  <si>
    <t>3486301160</t>
  </si>
  <si>
    <t>Lankový záves - príslušenstvo k modulárnym svietidlám</t>
  </si>
  <si>
    <t>964</t>
  </si>
  <si>
    <t>210220001</t>
  </si>
  <si>
    <t>Uzemňovacie vedenie na povrchu FeZn</t>
  </si>
  <si>
    <t>966</t>
  </si>
  <si>
    <t>3544224100</t>
  </si>
  <si>
    <t>Územňovací vodič ocelový žiarovo zinkovaný označenie O 8</t>
  </si>
  <si>
    <t>968</t>
  </si>
  <si>
    <t>210220020</t>
  </si>
  <si>
    <t>Uzemňovacie vedenie v zemi FeZn vrátane izolácie spojov</t>
  </si>
  <si>
    <t>970</t>
  </si>
  <si>
    <t>3544223850</t>
  </si>
  <si>
    <t>Územňovacia pásovina ocelová žiarovo zinkovaná označenie 30 x 4 mm</t>
  </si>
  <si>
    <t>972</t>
  </si>
  <si>
    <t>210220021</t>
  </si>
  <si>
    <t>Uzemňovacie vedenie v zemi FeZn vrátane izolácie spojov O 10mm</t>
  </si>
  <si>
    <t>974</t>
  </si>
  <si>
    <t>3544224150</t>
  </si>
  <si>
    <t>Územňovací vodič ocelový žiarovo zinkovaný označenie O 10</t>
  </si>
  <si>
    <t>976</t>
  </si>
  <si>
    <t>210220031</t>
  </si>
  <si>
    <t>Ekvipotenciálna svorkovnica EPS 2 v krabici KO 125 E</t>
  </si>
  <si>
    <t>978</t>
  </si>
  <si>
    <t>3410300258</t>
  </si>
  <si>
    <t>Krabica odbočná krabica + veko šedá KO 125 E KA</t>
  </si>
  <si>
    <t>980</t>
  </si>
  <si>
    <t>3410301603</t>
  </si>
  <si>
    <t>Svorkovnica ekvipotencionálna EPS 2</t>
  </si>
  <si>
    <t>982</t>
  </si>
  <si>
    <t>210220050</t>
  </si>
  <si>
    <t>Označenie zvodov číselnými štítkami</t>
  </si>
  <si>
    <t>984</t>
  </si>
  <si>
    <t>3544247920</t>
  </si>
  <si>
    <t>Štítok orientačný 0, obj. č. EBL000000358; bleskozvodný a uzemňovací materiál</t>
  </si>
  <si>
    <t>986</t>
  </si>
  <si>
    <t>210220101</t>
  </si>
  <si>
    <t>Podpery vedenia FeZn na plochú strechu PV21</t>
  </si>
  <si>
    <t>988</t>
  </si>
  <si>
    <t>210220104</t>
  </si>
  <si>
    <t>Podpery vedenia FeZn na plechové strechy PV23-24</t>
  </si>
  <si>
    <t>990</t>
  </si>
  <si>
    <t>3544218350</t>
  </si>
  <si>
    <t>Podpera vedenia na plechové strechy ocelová žiarovo zinkovaná označenie PV 23</t>
  </si>
  <si>
    <t>992</t>
  </si>
  <si>
    <t>210220231</t>
  </si>
  <si>
    <t>II LPS sustava</t>
  </si>
  <si>
    <t>994</t>
  </si>
  <si>
    <t>210800146</t>
  </si>
  <si>
    <t>Kábel medený uložený pevne CYKY 450/750 V 3x1,5</t>
  </si>
  <si>
    <t>996</t>
  </si>
  <si>
    <t>3410350085</t>
  </si>
  <si>
    <t>CYKY 3x1,5 Kábel pre pevné uloženie, medený STN</t>
  </si>
  <si>
    <t>998</t>
  </si>
  <si>
    <t>210800147</t>
  </si>
  <si>
    <t>Kábel medený uložený pevne CYKY 450/750 V 3x2,5</t>
  </si>
  <si>
    <t>1000</t>
  </si>
  <si>
    <t>3410350086</t>
  </si>
  <si>
    <t>CYKY 3x2,5 Kábel pre pevné uloženie, medený STN</t>
  </si>
  <si>
    <t>1002</t>
  </si>
  <si>
    <t>210800149</t>
  </si>
  <si>
    <t>Kábel medený uložený pevne CYKY 450/750 V 3x6</t>
  </si>
  <si>
    <t>1004</t>
  </si>
  <si>
    <t>3410350088</t>
  </si>
  <si>
    <t>CYKY 3x6 Kábel pre pevné uloženie, medený STN</t>
  </si>
  <si>
    <t>1006</t>
  </si>
  <si>
    <t>210800159</t>
  </si>
  <si>
    <t>Kábel medený uložený pevne CYKY 450/750 V 5x2,5</t>
  </si>
  <si>
    <t>1008</t>
  </si>
  <si>
    <t>3410350098</t>
  </si>
  <si>
    <t>CYKY 5x2,5 Kábel pre pevné uloženie, medený STN</t>
  </si>
  <si>
    <t>1010</t>
  </si>
  <si>
    <t>210800160</t>
  </si>
  <si>
    <t>Kábel medený uložený pevne CYKY 450/750 V 5x4</t>
  </si>
  <si>
    <t>1012</t>
  </si>
  <si>
    <t>3410350099</t>
  </si>
  <si>
    <t>CYKY 5x4 Kábel pre pevné uloženie, medený STN</t>
  </si>
  <si>
    <t>1014</t>
  </si>
  <si>
    <t>210800161</t>
  </si>
  <si>
    <t>Kábel medený uložený pevne CYKY 450/750 V 5x6</t>
  </si>
  <si>
    <t>1016</t>
  </si>
  <si>
    <t>3410350100</t>
  </si>
  <si>
    <t>CYKY 5x6 Kábel pre pevné uloženie, medený STN</t>
  </si>
  <si>
    <t>1018</t>
  </si>
  <si>
    <t>3410350101</t>
  </si>
  <si>
    <t>CYKY 5x10 Kábel pre pevné uloženie, medený STN</t>
  </si>
  <si>
    <t>1020</t>
  </si>
  <si>
    <t>1022</t>
  </si>
  <si>
    <t>210800163</t>
  </si>
  <si>
    <t>Kábel medený uložený pevne CYKY 450/750 V 5x16</t>
  </si>
  <si>
    <t>1024</t>
  </si>
  <si>
    <t>3410350102</t>
  </si>
  <si>
    <t>CYKY 5x16 Kábel pre pevné uloženie, medený STN</t>
  </si>
  <si>
    <t>1026</t>
  </si>
  <si>
    <t>210800518</t>
  </si>
  <si>
    <t>Vodič medený uložený pevne H07V-U (CY) 450/750 V  4</t>
  </si>
  <si>
    <t>1028</t>
  </si>
  <si>
    <t>3544217850</t>
  </si>
  <si>
    <t>Podpera vedenia na ploché strechy ocelová žiarovo zinkovaná označenie PV 21 oceľ</t>
  </si>
  <si>
    <t>1030</t>
  </si>
  <si>
    <t>3544217900</t>
  </si>
  <si>
    <t>Podložka k podpere vedenia plastová označenie podložka k PV 21</t>
  </si>
  <si>
    <t>1032</t>
  </si>
  <si>
    <t>3410350201</t>
  </si>
  <si>
    <t>H07V-U 4 Kábel pre pevné uloženie, medený harmonizovaný</t>
  </si>
  <si>
    <t>1034</t>
  </si>
  <si>
    <t>210800520</t>
  </si>
  <si>
    <t>Vodič medený uložený pevne H07V-U (CY) 450/750 V  10</t>
  </si>
  <si>
    <t>1036</t>
  </si>
  <si>
    <t>3486302320</t>
  </si>
  <si>
    <t>Žiarivkové štvorcové zabudovateľné svietidlo 2x13W, IP20, 260x260mm, EVG   alebo ekvivalent</t>
  </si>
  <si>
    <t>1038</t>
  </si>
  <si>
    <t>3486302340</t>
  </si>
  <si>
    <t>Žiarivkové štvorcové zabudovateľné svietidlo 2x18W, IP20, 260x260mm, EVG   alebo ekvivalent</t>
  </si>
  <si>
    <t>1040</t>
  </si>
  <si>
    <t>3486301680</t>
  </si>
  <si>
    <t>Stavebnicové svietidlo s lineárnou žiarivkou 4x18W, IP20, so štartérom</t>
  </si>
  <si>
    <t>1042</t>
  </si>
  <si>
    <t>4290035160</t>
  </si>
  <si>
    <t>Spojka DN 315</t>
  </si>
  <si>
    <t>1044</t>
  </si>
  <si>
    <t>3484301250</t>
  </si>
  <si>
    <t>Zapustene parkové svietidlo do zeme 1x18W, IP67, D=220mm</t>
  </si>
  <si>
    <t>1046</t>
  </si>
  <si>
    <t>3410350203</t>
  </si>
  <si>
    <t>H07V-U 10 Kábel pre pevné uloženie, medený harmonizovaný</t>
  </si>
  <si>
    <t>1048</t>
  </si>
  <si>
    <t>210800521</t>
  </si>
  <si>
    <t>Vodič medený uložený pevne H07V-U (CY) 450/750 V  16</t>
  </si>
  <si>
    <t>1050</t>
  </si>
  <si>
    <t>3410350204</t>
  </si>
  <si>
    <t>H07V-U 16 Kábel pre pevné uloženie, medený harmonizovaný</t>
  </si>
  <si>
    <t>1052</t>
  </si>
  <si>
    <t>210810016</t>
  </si>
  <si>
    <t>Kábel medený silový uložený voľne 1-CYKY 0,6/1 kV 3x95+70</t>
  </si>
  <si>
    <t>1054</t>
  </si>
  <si>
    <t>3410350133</t>
  </si>
  <si>
    <t>1-CYKY 3x95+70 Kábel pre pevné uloženie, medený STN</t>
  </si>
  <si>
    <t>1056</t>
  </si>
  <si>
    <t>MV</t>
  </si>
  <si>
    <t>Murárske výpomoci</t>
  </si>
  <si>
    <t>1058</t>
  </si>
  <si>
    <t>PM</t>
  </si>
  <si>
    <t>Podružný materiál</t>
  </si>
  <si>
    <t>1060</t>
  </si>
  <si>
    <t>SK</t>
  </si>
  <si>
    <t>kpl</t>
  </si>
  <si>
    <t>1062</t>
  </si>
  <si>
    <t>PPV</t>
  </si>
  <si>
    <t>Podiel pridružených výkonov</t>
  </si>
  <si>
    <t>1064</t>
  </si>
  <si>
    <t>VRN</t>
  </si>
  <si>
    <t>Investičné náklady neobsiahnuté v cenách</t>
  </si>
  <si>
    <t>000200011.S</t>
  </si>
  <si>
    <t>Prieskumné práce - geologický prieskum inžiniersko-geologický a geotechnický</t>
  </si>
  <si>
    <t>eur</t>
  </si>
  <si>
    <t>224901284</t>
  </si>
  <si>
    <t>000200013.S</t>
  </si>
  <si>
    <t>Prieskumné práce - geologický prieskum hydrogeologický</t>
  </si>
  <si>
    <t>1056942981</t>
  </si>
  <si>
    <t>000400021.S</t>
  </si>
  <si>
    <t>Projektové práce - stavebné objekty vrátane ich technického vybavenia - náklady na vypracovanie realizačnej dokumentácie</t>
  </si>
  <si>
    <t>-1968780919</t>
  </si>
  <si>
    <t>941941841</t>
  </si>
  <si>
    <t xml:space="preserve">Demontáž lešenia ľahkého pracovného radového s podlahami šírky nad 1,00 do 1,20 m, výšky do 10 m   </t>
  </si>
  <si>
    <t>941944041</t>
  </si>
  <si>
    <t xml:space="preserve">Montáž lešenia ľahkého pracovného radového bez podlahy šírky nad 1,00 m do 1,20 m, výšky do 10 m   </t>
  </si>
  <si>
    <t>941944291</t>
  </si>
  <si>
    <t xml:space="preserve">Príplatok za prvý a každý ďalší i začatý mesiac použitia lešenia ľahkého pracovného radového šírky nad 1,00 do 1,20 m, výšky do 10 m   </t>
  </si>
  <si>
    <t xml:space="preserve">Montáž drevoplastových kompozitných podláh na terasy, balkóny, móla Woodlook </t>
  </si>
  <si>
    <t>Slaboprúdová inštalácia v podokennom žľabe (príloha č.1 k rozpočtu)</t>
  </si>
  <si>
    <t>931,81*2</t>
  </si>
  <si>
    <t>Debnenie stropov (vyplnenie škár medzi filigranmi)</t>
  </si>
  <si>
    <t>41135421X</t>
  </si>
  <si>
    <t xml:space="preserve">Lišta prechodová samolepiaca, šírka 28 mm </t>
  </si>
  <si>
    <t>FU SAV</t>
  </si>
  <si>
    <t xml:space="preserve">SAV </t>
  </si>
  <si>
    <t>22,11,2021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</si>
</sst>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Arial CE"/>
      <charset val="238"/>
    </font>
    <font>
      <b/>
      <sz val="8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9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8"/>
      <color rgb="FF0000FF"/>
      <name val="Arial CE"/>
      <charset val="238"/>
    </font>
    <font>
      <sz val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rgb="FF969696"/>
      </top>
      <bottom style="hair">
        <color indexed="8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3" borderId="16" xfId="0" applyFont="1" applyFill="1" applyBorder="1" applyAlignment="1">
      <alignment horizontal="center" vertical="center" wrapText="1"/>
    </xf>
    <xf numFmtId="0" fontId="19" fillId="3" borderId="17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3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7" fillId="0" borderId="22" xfId="0" applyFont="1" applyBorder="1" applyAlignment="1" applyProtection="1">
      <alignment horizontal="center" vertical="center"/>
      <protection locked="0"/>
    </xf>
    <xf numFmtId="49" fontId="27" fillId="0" borderId="22" xfId="0" applyNumberFormat="1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left" vertical="center" wrapText="1"/>
      <protection locked="0"/>
    </xf>
    <xf numFmtId="0" fontId="27" fillId="0" borderId="22" xfId="0" applyFont="1" applyBorder="1" applyAlignment="1" applyProtection="1">
      <alignment horizontal="center" vertical="center" wrapText="1"/>
      <protection locked="0"/>
    </xf>
    <xf numFmtId="167" fontId="27" fillId="0" borderId="22" xfId="0" applyNumberFormat="1" applyFont="1" applyBorder="1" applyAlignment="1" applyProtection="1">
      <alignment vertical="center"/>
      <protection locked="0"/>
    </xf>
    <xf numFmtId="0" fontId="28" fillId="0" borderId="22" xfId="0" applyFont="1" applyBorder="1" applyAlignment="1" applyProtection="1">
      <alignment vertical="center"/>
      <protection locked="0"/>
    </xf>
    <xf numFmtId="0" fontId="28" fillId="0" borderId="3" xfId="0" applyFont="1" applyBorder="1" applyAlignment="1">
      <alignment vertical="center"/>
    </xf>
    <xf numFmtId="0" fontId="27" fillId="0" borderId="14" xfId="0" applyFont="1" applyBorder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8" xfId="0" applyFont="1" applyBorder="1" applyAlignment="1" applyProtection="1">
      <alignment vertical="center"/>
      <protection locked="0"/>
    </xf>
    <xf numFmtId="0" fontId="19" fillId="0" borderId="24" xfId="0" applyFont="1" applyBorder="1" applyAlignment="1" applyProtection="1">
      <alignment horizontal="center" vertical="center"/>
      <protection locked="0"/>
    </xf>
    <xf numFmtId="49" fontId="19" fillId="0" borderId="24" xfId="0" applyNumberFormat="1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left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37" fontId="29" fillId="0" borderId="23" xfId="0" applyNumberFormat="1" applyFont="1" applyBorder="1" applyAlignment="1" applyProtection="1">
      <alignment horizontal="right"/>
      <protection locked="0"/>
    </xf>
    <xf numFmtId="0" fontId="29" fillId="0" borderId="23" xfId="0" applyFont="1" applyBorder="1" applyAlignment="1" applyProtection="1">
      <alignment horizontal="left" wrapText="1"/>
      <protection locked="0"/>
    </xf>
    <xf numFmtId="167" fontId="29" fillId="0" borderId="23" xfId="0" applyNumberFormat="1" applyFont="1" applyBorder="1" applyAlignment="1" applyProtection="1">
      <alignment horizontal="right"/>
      <protection locked="0"/>
    </xf>
    <xf numFmtId="37" fontId="29" fillId="0" borderId="25" xfId="0" applyNumberFormat="1" applyFont="1" applyBorder="1" applyAlignment="1" applyProtection="1">
      <alignment horizontal="right"/>
      <protection locked="0"/>
    </xf>
    <xf numFmtId="0" fontId="29" fillId="0" borderId="25" xfId="0" applyFont="1" applyBorder="1" applyAlignment="1" applyProtection="1">
      <alignment horizontal="left" wrapText="1"/>
      <protection locked="0"/>
    </xf>
    <xf numFmtId="167" fontId="29" fillId="0" borderId="25" xfId="0" applyNumberFormat="1" applyFont="1" applyBorder="1" applyAlignment="1" applyProtection="1">
      <alignment horizontal="right"/>
      <protection locked="0"/>
    </xf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34" fillId="0" borderId="0" xfId="0" applyFont="1" applyAlignment="1">
      <alignment horizontal="left" vertical="center" wrapText="1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167" fontId="0" fillId="0" borderId="0" xfId="0" applyNumberFormat="1" applyFont="1" applyAlignment="1">
      <alignment vertical="center"/>
    </xf>
    <xf numFmtId="167" fontId="21" fillId="0" borderId="0" xfId="0" applyNumberFormat="1" applyFont="1" applyAlignment="1"/>
    <xf numFmtId="167" fontId="7" fillId="0" borderId="0" xfId="0" applyNumberFormat="1" applyFont="1" applyAlignment="1"/>
    <xf numFmtId="167" fontId="5" fillId="0" borderId="0" xfId="0" applyNumberFormat="1" applyFont="1" applyAlignment="1"/>
    <xf numFmtId="167" fontId="6" fillId="0" borderId="0" xfId="0" applyNumberFormat="1" applyFont="1" applyAlignment="1"/>
    <xf numFmtId="167" fontId="8" fillId="0" borderId="0" xfId="0" applyNumberFormat="1" applyFont="1" applyAlignment="1">
      <alignment vertical="center"/>
    </xf>
    <xf numFmtId="167" fontId="19" fillId="0" borderId="24" xfId="0" applyNumberFormat="1" applyFont="1" applyBorder="1" applyAlignment="1" applyProtection="1">
      <alignment vertical="center"/>
      <protection locked="0"/>
    </xf>
    <xf numFmtId="0" fontId="8" fillId="4" borderId="0" xfId="0" applyFont="1" applyFill="1" applyAlignment="1">
      <alignment horizontal="left" vertical="center" wrapText="1"/>
    </xf>
    <xf numFmtId="0" fontId="8" fillId="4" borderId="0" xfId="0" applyFont="1" applyFill="1" applyAlignment="1">
      <alignment vertical="center"/>
    </xf>
    <xf numFmtId="0" fontId="8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left" vertical="center" wrapText="1"/>
    </xf>
    <xf numFmtId="0" fontId="9" fillId="4" borderId="0" xfId="0" applyFont="1" applyFill="1" applyAlignment="1">
      <alignment vertical="center"/>
    </xf>
    <xf numFmtId="167" fontId="9" fillId="4" borderId="0" xfId="0" applyNumberFormat="1" applyFont="1" applyFill="1" applyAlignment="1">
      <alignment vertical="center"/>
    </xf>
    <xf numFmtId="0" fontId="35" fillId="0" borderId="3" xfId="0" applyFont="1" applyBorder="1" applyAlignment="1">
      <alignment vertical="center"/>
    </xf>
    <xf numFmtId="167" fontId="36" fillId="0" borderId="22" xfId="0" applyNumberFormat="1" applyFont="1" applyBorder="1" applyAlignment="1" applyProtection="1">
      <alignment vertical="center"/>
      <protection locked="0"/>
    </xf>
    <xf numFmtId="167" fontId="19" fillId="4" borderId="22" xfId="0" applyNumberFormat="1" applyFont="1" applyFill="1" applyBorder="1" applyAlignment="1" applyProtection="1">
      <alignment vertical="center"/>
      <protection locked="0"/>
    </xf>
    <xf numFmtId="167" fontId="19" fillId="4" borderId="24" xfId="0" applyNumberFormat="1" applyFont="1" applyFill="1" applyBorder="1" applyAlignment="1" applyProtection="1">
      <alignment vertical="center"/>
      <protection locked="0"/>
    </xf>
    <xf numFmtId="0" fontId="29" fillId="0" borderId="23" xfId="0" applyFont="1" applyBorder="1" applyAlignment="1" applyProtection="1">
      <alignment horizontal="center" wrapText="1"/>
      <protection locked="0"/>
    </xf>
    <xf numFmtId="0" fontId="29" fillId="0" borderId="25" xfId="0" applyFont="1" applyBorder="1" applyAlignment="1" applyProtection="1">
      <alignment horizontal="center" wrapText="1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480"/>
  <sheetViews>
    <sheetView showGridLines="0" tabSelected="1" topLeftCell="A232" zoomScale="150" zoomScaleNormal="150" workbookViewId="0">
      <selection activeCell="V165" sqref="V16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5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44"/>
    </row>
    <row r="2" spans="1:46" s="1" customFormat="1" ht="36.950000000000003" customHeight="1" x14ac:dyDescent="0.2">
      <c r="L2" s="169" t="s">
        <v>2</v>
      </c>
      <c r="M2" s="170"/>
      <c r="N2" s="170"/>
      <c r="O2" s="170"/>
      <c r="P2" s="170"/>
      <c r="Q2" s="170"/>
      <c r="R2" s="170"/>
      <c r="S2" s="170"/>
      <c r="T2" s="170"/>
      <c r="U2" s="170"/>
      <c r="V2" s="170"/>
      <c r="AT2" s="12" t="s">
        <v>43</v>
      </c>
    </row>
    <row r="3" spans="1:46" s="1" customFormat="1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41</v>
      </c>
    </row>
    <row r="4" spans="1:46" s="1" customFormat="1" ht="24.95" customHeight="1" x14ac:dyDescent="0.2">
      <c r="B4" s="15"/>
      <c r="D4" s="16" t="s">
        <v>44</v>
      </c>
      <c r="L4" s="15"/>
      <c r="M4" s="45" t="s">
        <v>4</v>
      </c>
      <c r="AT4" s="12" t="s">
        <v>1</v>
      </c>
    </row>
    <row r="5" spans="1:46" s="1" customFormat="1" ht="6.95" customHeight="1" x14ac:dyDescent="0.2">
      <c r="B5" s="15"/>
      <c r="L5" s="15"/>
    </row>
    <row r="6" spans="1:46" s="1" customFormat="1" ht="12" customHeight="1" x14ac:dyDescent="0.2">
      <c r="B6" s="15"/>
      <c r="D6" s="18" t="s">
        <v>5</v>
      </c>
      <c r="L6" s="15"/>
    </row>
    <row r="7" spans="1:46" s="1" customFormat="1" ht="16.5" customHeight="1" x14ac:dyDescent="0.2">
      <c r="B7" s="15"/>
      <c r="E7" s="173" t="s">
        <v>2587</v>
      </c>
      <c r="F7" s="174"/>
      <c r="G7" s="174"/>
      <c r="H7" s="174"/>
      <c r="L7" s="15"/>
    </row>
    <row r="8" spans="1:46" s="2" customFormat="1" ht="12" customHeight="1" x14ac:dyDescent="0.2">
      <c r="A8" s="20"/>
      <c r="B8" s="21"/>
      <c r="C8" s="20"/>
      <c r="D8" s="18" t="s">
        <v>45</v>
      </c>
      <c r="E8" s="20"/>
      <c r="F8" s="20"/>
      <c r="G8" s="20"/>
      <c r="H8" s="20"/>
      <c r="I8" s="20"/>
      <c r="J8" s="20"/>
      <c r="K8" s="20"/>
      <c r="L8" s="25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</row>
    <row r="9" spans="1:46" s="2" customFormat="1" ht="30" customHeight="1" x14ac:dyDescent="0.2">
      <c r="A9" s="20"/>
      <c r="B9" s="21"/>
      <c r="C9" s="20"/>
      <c r="D9" s="20"/>
      <c r="E9" s="171" t="s">
        <v>46</v>
      </c>
      <c r="F9" s="175"/>
      <c r="G9" s="175"/>
      <c r="H9" s="175"/>
      <c r="I9" s="20"/>
      <c r="J9" s="20"/>
      <c r="K9" s="20"/>
      <c r="L9" s="25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46" s="2" customFormat="1" x14ac:dyDescent="0.2">
      <c r="A10" s="20"/>
      <c r="B10" s="21"/>
      <c r="C10" s="20"/>
      <c r="D10" s="20"/>
      <c r="E10" s="20"/>
      <c r="F10" s="20"/>
      <c r="G10" s="20"/>
      <c r="H10" s="20"/>
      <c r="I10" s="20"/>
      <c r="J10" s="20"/>
      <c r="K10" s="20"/>
      <c r="L10" s="25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</row>
    <row r="11" spans="1:46" s="2" customFormat="1" ht="12" customHeight="1" x14ac:dyDescent="0.2">
      <c r="A11" s="20"/>
      <c r="B11" s="21"/>
      <c r="C11" s="20"/>
      <c r="D11" s="18" t="s">
        <v>6</v>
      </c>
      <c r="E11" s="20"/>
      <c r="F11" s="17" t="s">
        <v>0</v>
      </c>
      <c r="G11" s="20"/>
      <c r="H11" s="20"/>
      <c r="I11" s="18" t="s">
        <v>7</v>
      </c>
      <c r="J11" s="17" t="s">
        <v>0</v>
      </c>
      <c r="K11" s="20"/>
      <c r="L11" s="25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</row>
    <row r="12" spans="1:46" s="2" customFormat="1" ht="12" customHeight="1" x14ac:dyDescent="0.2">
      <c r="A12" s="20"/>
      <c r="B12" s="21"/>
      <c r="C12" s="20"/>
      <c r="D12" s="18" t="s">
        <v>8</v>
      </c>
      <c r="E12" s="20"/>
      <c r="F12" s="17" t="s">
        <v>47</v>
      </c>
      <c r="G12" s="20"/>
      <c r="H12" s="20"/>
      <c r="I12" s="18" t="s">
        <v>9</v>
      </c>
      <c r="J12" s="34" t="s">
        <v>2589</v>
      </c>
      <c r="K12" s="20"/>
      <c r="L12" s="25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</row>
    <row r="13" spans="1:46" s="2" customFormat="1" ht="10.9" customHeight="1" x14ac:dyDescent="0.2">
      <c r="A13" s="20"/>
      <c r="B13" s="21"/>
      <c r="C13" s="20"/>
      <c r="D13" s="20"/>
      <c r="E13" s="20"/>
      <c r="F13" s="20"/>
      <c r="G13" s="20"/>
      <c r="H13" s="20"/>
      <c r="I13" s="20"/>
      <c r="J13" s="20"/>
      <c r="K13" s="20"/>
      <c r="L13" s="25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</row>
    <row r="14" spans="1:46" s="2" customFormat="1" ht="12" customHeight="1" x14ac:dyDescent="0.2">
      <c r="A14" s="20"/>
      <c r="B14" s="21"/>
      <c r="C14" s="20"/>
      <c r="D14" s="18" t="s">
        <v>10</v>
      </c>
      <c r="E14" s="20"/>
      <c r="F14" s="20"/>
      <c r="G14" s="20"/>
      <c r="H14" s="20"/>
      <c r="I14" s="18" t="s">
        <v>11</v>
      </c>
      <c r="J14" s="17"/>
      <c r="K14" s="20"/>
      <c r="L14" s="25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</row>
    <row r="15" spans="1:46" s="2" customFormat="1" ht="18" customHeight="1" x14ac:dyDescent="0.2">
      <c r="A15" s="20"/>
      <c r="B15" s="21"/>
      <c r="C15" s="20"/>
      <c r="D15" s="20"/>
      <c r="E15" s="17" t="s">
        <v>2588</v>
      </c>
      <c r="F15" s="20"/>
      <c r="G15" s="20"/>
      <c r="H15" s="20"/>
      <c r="I15" s="18" t="s">
        <v>12</v>
      </c>
      <c r="J15" s="17"/>
      <c r="K15" s="20"/>
      <c r="L15" s="25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</row>
    <row r="16" spans="1:46" s="2" customFormat="1" ht="6.95" customHeight="1" x14ac:dyDescent="0.2">
      <c r="A16" s="20"/>
      <c r="B16" s="21"/>
      <c r="C16" s="20"/>
      <c r="D16" s="20"/>
      <c r="E16" s="20"/>
      <c r="F16" s="20"/>
      <c r="G16" s="20"/>
      <c r="H16" s="20"/>
      <c r="I16" s="20"/>
      <c r="J16" s="20"/>
      <c r="K16" s="20"/>
      <c r="L16" s="25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</row>
    <row r="17" spans="1:31" s="2" customFormat="1" ht="12" customHeight="1" x14ac:dyDescent="0.2">
      <c r="A17" s="20"/>
      <c r="B17" s="21"/>
      <c r="C17" s="20"/>
      <c r="D17" s="18" t="s">
        <v>13</v>
      </c>
      <c r="E17" s="20"/>
      <c r="F17" s="20"/>
      <c r="G17" s="20"/>
      <c r="H17" s="20"/>
      <c r="I17" s="18" t="s">
        <v>11</v>
      </c>
      <c r="J17" s="17" t="s">
        <v>0</v>
      </c>
      <c r="K17" s="20"/>
      <c r="L17" s="25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</row>
    <row r="18" spans="1:31" s="2" customFormat="1" ht="18" customHeight="1" x14ac:dyDescent="0.2">
      <c r="A18" s="20"/>
      <c r="B18" s="21"/>
      <c r="C18" s="20"/>
      <c r="D18" s="20"/>
      <c r="E18" s="17" t="s">
        <v>48</v>
      </c>
      <c r="F18" s="20"/>
      <c r="G18" s="20"/>
      <c r="H18" s="20"/>
      <c r="I18" s="18" t="s">
        <v>12</v>
      </c>
      <c r="J18" s="17" t="s">
        <v>0</v>
      </c>
      <c r="K18" s="20"/>
      <c r="L18" s="25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</row>
    <row r="19" spans="1:31" s="2" customFormat="1" ht="6.95" customHeight="1" x14ac:dyDescent="0.2">
      <c r="A19" s="20"/>
      <c r="B19" s="21"/>
      <c r="C19" s="20"/>
      <c r="D19" s="20"/>
      <c r="E19" s="20"/>
      <c r="F19" s="20"/>
      <c r="G19" s="20"/>
      <c r="H19" s="20"/>
      <c r="I19" s="20"/>
      <c r="J19" s="20"/>
      <c r="K19" s="20"/>
      <c r="L19" s="25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</row>
    <row r="20" spans="1:31" s="2" customFormat="1" ht="12" customHeight="1" x14ac:dyDescent="0.2">
      <c r="A20" s="20"/>
      <c r="B20" s="21"/>
      <c r="C20" s="20"/>
      <c r="D20" s="18" t="s">
        <v>14</v>
      </c>
      <c r="E20" s="20"/>
      <c r="F20" s="20"/>
      <c r="G20" s="20"/>
      <c r="H20" s="20"/>
      <c r="I20" s="18" t="s">
        <v>11</v>
      </c>
      <c r="J20" s="17" t="s">
        <v>0</v>
      </c>
      <c r="K20" s="20"/>
      <c r="L20" s="25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</row>
    <row r="21" spans="1:31" s="2" customFormat="1" ht="18" customHeight="1" x14ac:dyDescent="0.2">
      <c r="A21" s="20"/>
      <c r="B21" s="21"/>
      <c r="C21" s="20"/>
      <c r="D21" s="20"/>
      <c r="E21" s="17" t="s">
        <v>49</v>
      </c>
      <c r="F21" s="20"/>
      <c r="G21" s="20"/>
      <c r="H21" s="20"/>
      <c r="I21" s="18" t="s">
        <v>12</v>
      </c>
      <c r="J21" s="17" t="s">
        <v>0</v>
      </c>
      <c r="K21" s="20"/>
      <c r="L21" s="25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</row>
    <row r="22" spans="1:31" s="2" customFormat="1" ht="6.95" customHeight="1" x14ac:dyDescent="0.2">
      <c r="A22" s="20"/>
      <c r="B22" s="21"/>
      <c r="C22" s="20"/>
      <c r="D22" s="20"/>
      <c r="E22" s="20"/>
      <c r="F22" s="20"/>
      <c r="G22" s="20"/>
      <c r="H22" s="20"/>
      <c r="I22" s="20"/>
      <c r="J22" s="20"/>
      <c r="K22" s="20"/>
      <c r="L22" s="25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</row>
    <row r="23" spans="1:31" s="2" customFormat="1" ht="12" customHeight="1" x14ac:dyDescent="0.2">
      <c r="A23" s="20"/>
      <c r="B23" s="21"/>
      <c r="C23" s="20"/>
      <c r="D23" s="18" t="s">
        <v>16</v>
      </c>
      <c r="E23" s="20"/>
      <c r="F23" s="20"/>
      <c r="G23" s="20"/>
      <c r="H23" s="20"/>
      <c r="I23" s="18" t="s">
        <v>11</v>
      </c>
      <c r="J23" s="17" t="s">
        <v>0</v>
      </c>
      <c r="K23" s="20"/>
      <c r="L23" s="25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</row>
    <row r="24" spans="1:31" s="2" customFormat="1" ht="18" customHeight="1" x14ac:dyDescent="0.2">
      <c r="A24" s="20"/>
      <c r="B24" s="21"/>
      <c r="C24" s="20"/>
      <c r="D24" s="20"/>
      <c r="E24" s="17"/>
      <c r="F24" s="20"/>
      <c r="G24" s="20"/>
      <c r="H24" s="20"/>
      <c r="I24" s="18" t="s">
        <v>12</v>
      </c>
      <c r="J24" s="17" t="s">
        <v>0</v>
      </c>
      <c r="K24" s="20"/>
      <c r="L24" s="25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</row>
    <row r="25" spans="1:31" s="2" customFormat="1" ht="6.95" customHeight="1" x14ac:dyDescent="0.2">
      <c r="A25" s="20"/>
      <c r="B25" s="21"/>
      <c r="C25" s="20"/>
      <c r="D25" s="20"/>
      <c r="E25" s="20"/>
      <c r="F25" s="20"/>
      <c r="G25" s="20"/>
      <c r="H25" s="20"/>
      <c r="I25" s="20"/>
      <c r="J25" s="20"/>
      <c r="K25" s="20"/>
      <c r="L25" s="25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</row>
    <row r="26" spans="1:31" s="2" customFormat="1" ht="12" customHeight="1" x14ac:dyDescent="0.2">
      <c r="A26" s="20"/>
      <c r="B26" s="21"/>
      <c r="C26" s="20"/>
      <c r="D26" s="18" t="s">
        <v>17</v>
      </c>
      <c r="E26" s="20"/>
      <c r="F26" s="20"/>
      <c r="G26" s="20"/>
      <c r="H26" s="20"/>
      <c r="I26" s="20"/>
      <c r="J26" s="20"/>
      <c r="K26" s="20"/>
      <c r="L26" s="25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</row>
    <row r="27" spans="1:31" s="3" customFormat="1" ht="16.5" customHeight="1" x14ac:dyDescent="0.2">
      <c r="A27" s="46"/>
      <c r="B27" s="47"/>
      <c r="C27" s="46"/>
      <c r="D27" s="46"/>
      <c r="E27" s="172" t="s">
        <v>0</v>
      </c>
      <c r="F27" s="172"/>
      <c r="G27" s="172"/>
      <c r="H27" s="172"/>
      <c r="I27" s="46"/>
      <c r="J27" s="46"/>
      <c r="K27" s="46"/>
      <c r="L27" s="48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</row>
    <row r="28" spans="1:31" s="2" customFormat="1" ht="6.95" customHeight="1" x14ac:dyDescent="0.2">
      <c r="A28" s="20"/>
      <c r="B28" s="21"/>
      <c r="C28" s="20"/>
      <c r="D28" s="20"/>
      <c r="E28" s="20"/>
      <c r="F28" s="20"/>
      <c r="G28" s="20"/>
      <c r="H28" s="20"/>
      <c r="I28" s="20"/>
      <c r="J28" s="20"/>
      <c r="K28" s="20"/>
      <c r="L28" s="25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</row>
    <row r="29" spans="1:31" s="2" customFormat="1" ht="6.95" customHeight="1" x14ac:dyDescent="0.2">
      <c r="A29" s="20"/>
      <c r="B29" s="21"/>
      <c r="C29" s="20"/>
      <c r="D29" s="41"/>
      <c r="E29" s="41"/>
      <c r="F29" s="41"/>
      <c r="G29" s="41"/>
      <c r="H29" s="41"/>
      <c r="I29" s="41"/>
      <c r="J29" s="41"/>
      <c r="K29" s="41"/>
      <c r="L29" s="25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</row>
    <row r="30" spans="1:31" s="2" customFormat="1" ht="25.35" customHeight="1" x14ac:dyDescent="0.2">
      <c r="A30" s="20"/>
      <c r="B30" s="21"/>
      <c r="C30" s="20"/>
      <c r="D30" s="49" t="s">
        <v>18</v>
      </c>
      <c r="E30" s="20"/>
      <c r="F30" s="20"/>
      <c r="G30" s="20"/>
      <c r="H30" s="20"/>
      <c r="I30" s="20"/>
      <c r="J30" s="43">
        <f>ROUND(J156, 2)</f>
        <v>0</v>
      </c>
      <c r="K30" s="20"/>
      <c r="L30" s="25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</row>
    <row r="31" spans="1:31" s="2" customFormat="1" ht="6.95" customHeight="1" x14ac:dyDescent="0.2">
      <c r="A31" s="20"/>
      <c r="B31" s="21"/>
      <c r="C31" s="20"/>
      <c r="D31" s="41"/>
      <c r="E31" s="41"/>
      <c r="F31" s="41"/>
      <c r="G31" s="41"/>
      <c r="H31" s="41"/>
      <c r="I31" s="41"/>
      <c r="J31" s="41"/>
      <c r="K31" s="41"/>
      <c r="L31" s="25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</row>
    <row r="32" spans="1:31" s="2" customFormat="1" ht="14.45" customHeight="1" x14ac:dyDescent="0.2">
      <c r="A32" s="20"/>
      <c r="B32" s="21"/>
      <c r="C32" s="20"/>
      <c r="D32" s="20"/>
      <c r="E32" s="20"/>
      <c r="F32" s="23" t="s">
        <v>20</v>
      </c>
      <c r="G32" s="20"/>
      <c r="H32" s="20"/>
      <c r="I32" s="23" t="s">
        <v>19</v>
      </c>
      <c r="J32" s="23" t="s">
        <v>21</v>
      </c>
      <c r="K32" s="20"/>
      <c r="L32" s="25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</row>
    <row r="33" spans="1:31" s="2" customFormat="1" ht="14.45" customHeight="1" x14ac:dyDescent="0.2">
      <c r="A33" s="20"/>
      <c r="B33" s="21"/>
      <c r="C33" s="20"/>
      <c r="D33" s="50" t="s">
        <v>22</v>
      </c>
      <c r="E33" s="24" t="s">
        <v>23</v>
      </c>
      <c r="F33" s="51">
        <f>ROUND((SUM(BE156:BE1479)),  2)</f>
        <v>0</v>
      </c>
      <c r="G33" s="52"/>
      <c r="H33" s="52"/>
      <c r="I33" s="53">
        <v>0.2</v>
      </c>
      <c r="J33" s="51">
        <f>ROUND(((SUM(BE156:BE1479))*I33),  2)</f>
        <v>0</v>
      </c>
      <c r="K33" s="20"/>
      <c r="L33" s="25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</row>
    <row r="34" spans="1:31" s="2" customFormat="1" ht="14.45" customHeight="1" x14ac:dyDescent="0.2">
      <c r="A34" s="20"/>
      <c r="B34" s="21"/>
      <c r="C34" s="20"/>
      <c r="D34" s="20"/>
      <c r="E34" s="24" t="s">
        <v>24</v>
      </c>
      <c r="F34" s="54">
        <f>SUM(J30)</f>
        <v>0</v>
      </c>
      <c r="G34" s="20"/>
      <c r="H34" s="20"/>
      <c r="I34" s="55">
        <v>0.2</v>
      </c>
      <c r="J34" s="54">
        <f>SUM(0.2*F34)</f>
        <v>0</v>
      </c>
      <c r="K34" s="20"/>
      <c r="L34" s="25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</row>
    <row r="35" spans="1:31" s="2" customFormat="1" ht="14.45" hidden="1" customHeight="1" x14ac:dyDescent="0.2">
      <c r="A35" s="20"/>
      <c r="B35" s="21"/>
      <c r="C35" s="20"/>
      <c r="D35" s="20"/>
      <c r="E35" s="18" t="s">
        <v>25</v>
      </c>
      <c r="F35" s="54">
        <f>ROUND((SUM(BG156:BG1479)),  2)</f>
        <v>0</v>
      </c>
      <c r="G35" s="20"/>
      <c r="H35" s="20"/>
      <c r="I35" s="55">
        <v>0.2</v>
      </c>
      <c r="J35" s="54">
        <f>0</f>
        <v>0</v>
      </c>
      <c r="K35" s="20"/>
      <c r="L35" s="25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  <c r="AD35" s="20"/>
      <c r="AE35" s="20"/>
    </row>
    <row r="36" spans="1:31" s="2" customFormat="1" ht="14.45" hidden="1" customHeight="1" x14ac:dyDescent="0.2">
      <c r="A36" s="20"/>
      <c r="B36" s="21"/>
      <c r="C36" s="20"/>
      <c r="D36" s="20"/>
      <c r="E36" s="18" t="s">
        <v>26</v>
      </c>
      <c r="F36" s="54">
        <f>ROUND((SUM(BH156:BH1479)),  2)</f>
        <v>0</v>
      </c>
      <c r="G36" s="20"/>
      <c r="H36" s="20"/>
      <c r="I36" s="55">
        <v>0.2</v>
      </c>
      <c r="J36" s="54">
        <f>0</f>
        <v>0</v>
      </c>
      <c r="K36" s="20"/>
      <c r="L36" s="25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20"/>
      <c r="AD36" s="20"/>
      <c r="AE36" s="20"/>
    </row>
    <row r="37" spans="1:31" s="2" customFormat="1" ht="14.45" hidden="1" customHeight="1" x14ac:dyDescent="0.2">
      <c r="A37" s="20"/>
      <c r="B37" s="21"/>
      <c r="C37" s="20"/>
      <c r="D37" s="20"/>
      <c r="E37" s="24" t="s">
        <v>27</v>
      </c>
      <c r="F37" s="51">
        <f>ROUND((SUM(BI156:BI1479)),  2)</f>
        <v>0</v>
      </c>
      <c r="G37" s="52"/>
      <c r="H37" s="52"/>
      <c r="I37" s="53">
        <v>0</v>
      </c>
      <c r="J37" s="51">
        <f>0</f>
        <v>0</v>
      </c>
      <c r="K37" s="20"/>
      <c r="L37" s="25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</row>
    <row r="38" spans="1:31" s="2" customFormat="1" ht="6.95" customHeight="1" x14ac:dyDescent="0.2">
      <c r="A38" s="20"/>
      <c r="B38" s="21"/>
      <c r="C38" s="20"/>
      <c r="D38" s="20"/>
      <c r="E38" s="20"/>
      <c r="F38" s="20"/>
      <c r="G38" s="20"/>
      <c r="H38" s="20"/>
      <c r="I38" s="20"/>
      <c r="J38" s="20"/>
      <c r="K38" s="20"/>
      <c r="L38" s="25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</row>
    <row r="39" spans="1:31" s="2" customFormat="1" ht="25.35" customHeight="1" x14ac:dyDescent="0.2">
      <c r="A39" s="20"/>
      <c r="B39" s="21"/>
      <c r="C39" s="56"/>
      <c r="D39" s="57" t="s">
        <v>28</v>
      </c>
      <c r="E39" s="36"/>
      <c r="F39" s="36"/>
      <c r="G39" s="58" t="s">
        <v>29</v>
      </c>
      <c r="H39" s="59" t="s">
        <v>30</v>
      </c>
      <c r="I39" s="36"/>
      <c r="J39" s="60">
        <f>SUM(J30:J37)</f>
        <v>0</v>
      </c>
      <c r="K39" s="61"/>
      <c r="L39" s="25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</row>
    <row r="40" spans="1:31" s="2" customFormat="1" ht="14.45" customHeight="1" x14ac:dyDescent="0.2">
      <c r="A40" s="20"/>
      <c r="B40" s="21"/>
      <c r="C40" s="20"/>
      <c r="D40" s="20"/>
      <c r="E40" s="20"/>
      <c r="F40" s="20"/>
      <c r="G40" s="20"/>
      <c r="H40" s="20"/>
      <c r="I40" s="20"/>
      <c r="J40" s="20"/>
      <c r="K40" s="20"/>
      <c r="L40" s="25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</row>
    <row r="41" spans="1:31" s="1" customFormat="1" ht="14.45" customHeight="1" x14ac:dyDescent="0.2">
      <c r="B41" s="15"/>
      <c r="L41" s="15"/>
    </row>
    <row r="42" spans="1:31" s="1" customFormat="1" ht="14.45" customHeight="1" x14ac:dyDescent="0.2">
      <c r="B42" s="15"/>
      <c r="L42" s="15"/>
    </row>
    <row r="43" spans="1:31" s="1" customFormat="1" ht="14.45" customHeight="1" x14ac:dyDescent="0.2">
      <c r="B43" s="15"/>
      <c r="L43" s="15"/>
    </row>
    <row r="44" spans="1:31" s="1" customFormat="1" ht="14.45" customHeight="1" x14ac:dyDescent="0.2">
      <c r="B44" s="15"/>
      <c r="L44" s="15"/>
    </row>
    <row r="45" spans="1:31" s="1" customFormat="1" ht="14.45" customHeight="1" x14ac:dyDescent="0.2">
      <c r="B45" s="15"/>
      <c r="L45" s="15"/>
    </row>
    <row r="46" spans="1:31" s="1" customFormat="1" ht="14.45" customHeight="1" x14ac:dyDescent="0.2">
      <c r="B46" s="15"/>
      <c r="L46" s="15"/>
    </row>
    <row r="47" spans="1:31" s="1" customFormat="1" ht="14.45" customHeight="1" x14ac:dyDescent="0.2">
      <c r="B47" s="15"/>
      <c r="L47" s="15"/>
    </row>
    <row r="48" spans="1:31" s="1" customFormat="1" ht="14.45" customHeight="1" x14ac:dyDescent="0.2">
      <c r="B48" s="15"/>
      <c r="L48" s="15"/>
    </row>
    <row r="49" spans="1:31" s="1" customFormat="1" ht="14.45" customHeight="1" x14ac:dyDescent="0.2">
      <c r="B49" s="15"/>
      <c r="L49" s="15"/>
    </row>
    <row r="50" spans="1:31" s="2" customFormat="1" ht="14.45" customHeight="1" x14ac:dyDescent="0.2">
      <c r="B50" s="25"/>
      <c r="D50" s="26" t="s">
        <v>31</v>
      </c>
      <c r="E50" s="27"/>
      <c r="F50" s="27"/>
      <c r="G50" s="26" t="s">
        <v>32</v>
      </c>
      <c r="H50" s="27"/>
      <c r="I50" s="27"/>
      <c r="J50" s="27"/>
      <c r="K50" s="27"/>
      <c r="L50" s="25"/>
    </row>
    <row r="51" spans="1:31" x14ac:dyDescent="0.2">
      <c r="B51" s="15"/>
      <c r="L51" s="15"/>
    </row>
    <row r="52" spans="1:31" x14ac:dyDescent="0.2">
      <c r="B52" s="15"/>
      <c r="L52" s="15"/>
    </row>
    <row r="53" spans="1:31" x14ac:dyDescent="0.2">
      <c r="B53" s="15"/>
      <c r="L53" s="15"/>
    </row>
    <row r="54" spans="1:31" x14ac:dyDescent="0.2">
      <c r="B54" s="15"/>
      <c r="L54" s="15"/>
    </row>
    <row r="55" spans="1:31" x14ac:dyDescent="0.2">
      <c r="B55" s="15"/>
      <c r="L55" s="15"/>
    </row>
    <row r="56" spans="1:31" x14ac:dyDescent="0.2">
      <c r="B56" s="15"/>
      <c r="L56" s="15"/>
    </row>
    <row r="57" spans="1:31" x14ac:dyDescent="0.2">
      <c r="B57" s="15"/>
      <c r="L57" s="15"/>
    </row>
    <row r="58" spans="1:31" x14ac:dyDescent="0.2">
      <c r="B58" s="15"/>
      <c r="L58" s="15"/>
    </row>
    <row r="59" spans="1:31" x14ac:dyDescent="0.2">
      <c r="B59" s="15"/>
      <c r="L59" s="15"/>
    </row>
    <row r="60" spans="1:31" x14ac:dyDescent="0.2">
      <c r="B60" s="15"/>
      <c r="L60" s="15"/>
    </row>
    <row r="61" spans="1:31" s="2" customFormat="1" ht="12.75" x14ac:dyDescent="0.2">
      <c r="A61" s="20"/>
      <c r="B61" s="21"/>
      <c r="C61" s="20"/>
      <c r="D61" s="28" t="s">
        <v>33</v>
      </c>
      <c r="E61" s="22"/>
      <c r="F61" s="62" t="s">
        <v>34</v>
      </c>
      <c r="G61" s="28" t="s">
        <v>33</v>
      </c>
      <c r="H61" s="22"/>
      <c r="I61" s="22"/>
      <c r="J61" s="63" t="s">
        <v>34</v>
      </c>
      <c r="K61" s="22"/>
      <c r="L61" s="25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</row>
    <row r="62" spans="1:31" x14ac:dyDescent="0.2">
      <c r="B62" s="15"/>
      <c r="L62" s="15"/>
    </row>
    <row r="63" spans="1:31" x14ac:dyDescent="0.2">
      <c r="B63" s="15"/>
      <c r="L63" s="15"/>
    </row>
    <row r="64" spans="1:31" x14ac:dyDescent="0.2">
      <c r="B64" s="15"/>
      <c r="L64" s="15"/>
    </row>
    <row r="65" spans="1:31" s="2" customFormat="1" ht="12.75" x14ac:dyDescent="0.2">
      <c r="A65" s="20"/>
      <c r="B65" s="21"/>
      <c r="C65" s="20"/>
      <c r="D65" s="26" t="s">
        <v>35</v>
      </c>
      <c r="E65" s="29"/>
      <c r="F65" s="29"/>
      <c r="G65" s="26" t="s">
        <v>36</v>
      </c>
      <c r="H65" s="29"/>
      <c r="I65" s="29"/>
      <c r="J65" s="29"/>
      <c r="K65" s="29"/>
      <c r="L65" s="25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</row>
    <row r="66" spans="1:31" x14ac:dyDescent="0.2">
      <c r="B66" s="15"/>
      <c r="L66" s="15"/>
    </row>
    <row r="67" spans="1:31" x14ac:dyDescent="0.2">
      <c r="B67" s="15"/>
      <c r="L67" s="15"/>
    </row>
    <row r="68" spans="1:31" x14ac:dyDescent="0.2">
      <c r="B68" s="15"/>
      <c r="L68" s="15"/>
    </row>
    <row r="69" spans="1:31" x14ac:dyDescent="0.2">
      <c r="B69" s="15"/>
      <c r="L69" s="15"/>
    </row>
    <row r="70" spans="1:31" x14ac:dyDescent="0.2">
      <c r="B70" s="15"/>
      <c r="L70" s="15"/>
    </row>
    <row r="71" spans="1:31" x14ac:dyDescent="0.2">
      <c r="B71" s="15"/>
      <c r="L71" s="15"/>
    </row>
    <row r="72" spans="1:31" x14ac:dyDescent="0.2">
      <c r="B72" s="15"/>
      <c r="L72" s="15"/>
    </row>
    <row r="73" spans="1:31" x14ac:dyDescent="0.2">
      <c r="B73" s="15"/>
      <c r="L73" s="15"/>
    </row>
    <row r="74" spans="1:31" x14ac:dyDescent="0.2">
      <c r="B74" s="15"/>
      <c r="L74" s="15"/>
    </row>
    <row r="75" spans="1:31" x14ac:dyDescent="0.2">
      <c r="B75" s="15"/>
      <c r="L75" s="15"/>
    </row>
    <row r="76" spans="1:31" s="2" customFormat="1" ht="12.75" x14ac:dyDescent="0.2">
      <c r="A76" s="20"/>
      <c r="B76" s="21"/>
      <c r="C76" s="20"/>
      <c r="D76" s="28" t="s">
        <v>33</v>
      </c>
      <c r="E76" s="22"/>
      <c r="F76" s="62" t="s">
        <v>34</v>
      </c>
      <c r="G76" s="28" t="s">
        <v>33</v>
      </c>
      <c r="H76" s="22"/>
      <c r="I76" s="22"/>
      <c r="J76" s="63" t="s">
        <v>34</v>
      </c>
      <c r="K76" s="22"/>
      <c r="L76" s="25"/>
      <c r="S76" s="20"/>
      <c r="T76" s="20"/>
      <c r="U76" s="20"/>
      <c r="V76" s="20"/>
      <c r="W76" s="20"/>
      <c r="X76" s="20"/>
      <c r="Y76" s="20"/>
      <c r="Z76" s="20"/>
      <c r="AA76" s="20"/>
      <c r="AB76" s="20"/>
      <c r="AC76" s="20"/>
      <c r="AD76" s="20"/>
      <c r="AE76" s="20"/>
    </row>
    <row r="77" spans="1:31" s="2" customFormat="1" ht="14.45" customHeight="1" x14ac:dyDescent="0.2">
      <c r="A77" s="20"/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25"/>
      <c r="S77" s="20"/>
      <c r="T77" s="20"/>
      <c r="U77" s="20"/>
      <c r="V77" s="20"/>
      <c r="W77" s="20"/>
      <c r="X77" s="20"/>
      <c r="Y77" s="20"/>
      <c r="Z77" s="20"/>
      <c r="AA77" s="20"/>
      <c r="AB77" s="20"/>
      <c r="AC77" s="20"/>
      <c r="AD77" s="20"/>
      <c r="AE77" s="20"/>
    </row>
    <row r="81" spans="1:47" s="2" customFormat="1" ht="6.95" hidden="1" customHeight="1" x14ac:dyDescent="0.2">
      <c r="A81" s="20"/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25"/>
      <c r="S81" s="20"/>
      <c r="T81" s="20"/>
      <c r="U81" s="20"/>
      <c r="V81" s="20"/>
      <c r="W81" s="20"/>
      <c r="X81" s="20"/>
      <c r="Y81" s="20"/>
      <c r="Z81" s="20"/>
      <c r="AA81" s="20"/>
      <c r="AB81" s="20"/>
      <c r="AC81" s="20"/>
      <c r="AD81" s="20"/>
      <c r="AE81" s="20"/>
    </row>
    <row r="82" spans="1:47" s="2" customFormat="1" ht="24.95" hidden="1" customHeight="1" x14ac:dyDescent="0.2">
      <c r="A82" s="20"/>
      <c r="B82" s="21"/>
      <c r="C82" s="16" t="s">
        <v>50</v>
      </c>
      <c r="D82" s="20"/>
      <c r="E82" s="20"/>
      <c r="F82" s="20"/>
      <c r="G82" s="20"/>
      <c r="H82" s="20"/>
      <c r="I82" s="20"/>
      <c r="J82" s="20"/>
      <c r="K82" s="20"/>
      <c r="L82" s="25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</row>
    <row r="83" spans="1:47" s="2" customFormat="1" ht="6.95" hidden="1" customHeight="1" x14ac:dyDescent="0.2">
      <c r="A83" s="20"/>
      <c r="B83" s="21"/>
      <c r="C83" s="20"/>
      <c r="D83" s="20"/>
      <c r="E83" s="20"/>
      <c r="F83" s="20"/>
      <c r="G83" s="20"/>
      <c r="H83" s="20"/>
      <c r="I83" s="20"/>
      <c r="J83" s="20"/>
      <c r="K83" s="20"/>
      <c r="L83" s="25"/>
      <c r="S83" s="20"/>
      <c r="T83" s="20"/>
      <c r="U83" s="20"/>
      <c r="V83" s="20"/>
      <c r="W83" s="20"/>
      <c r="X83" s="20"/>
      <c r="Y83" s="20"/>
      <c r="Z83" s="20"/>
      <c r="AA83" s="20"/>
      <c r="AB83" s="20"/>
      <c r="AC83" s="20"/>
      <c r="AD83" s="20"/>
      <c r="AE83" s="20"/>
    </row>
    <row r="84" spans="1:47" s="2" customFormat="1" ht="12" hidden="1" customHeight="1" x14ac:dyDescent="0.2">
      <c r="A84" s="20"/>
      <c r="B84" s="21"/>
      <c r="C84" s="18" t="s">
        <v>5</v>
      </c>
      <c r="D84" s="20"/>
      <c r="E84" s="20"/>
      <c r="F84" s="20"/>
      <c r="G84" s="20"/>
      <c r="H84" s="20"/>
      <c r="I84" s="20"/>
      <c r="J84" s="20"/>
      <c r="K84" s="20"/>
      <c r="L84" s="25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</row>
    <row r="85" spans="1:47" s="2" customFormat="1" ht="16.5" hidden="1" customHeight="1" x14ac:dyDescent="0.2">
      <c r="A85" s="20"/>
      <c r="B85" s="21"/>
      <c r="C85" s="20"/>
      <c r="D85" s="20"/>
      <c r="E85" s="173" t="str">
        <f>E7</f>
        <v>FU SAV</v>
      </c>
      <c r="F85" s="174"/>
      <c r="G85" s="174"/>
      <c r="H85" s="174"/>
      <c r="I85" s="20"/>
      <c r="J85" s="20"/>
      <c r="K85" s="20"/>
      <c r="L85" s="25"/>
      <c r="S85" s="20"/>
      <c r="T85" s="20"/>
      <c r="U85" s="20"/>
      <c r="V85" s="20"/>
      <c r="W85" s="20"/>
      <c r="X85" s="20"/>
      <c r="Y85" s="20"/>
      <c r="Z85" s="20"/>
      <c r="AA85" s="20"/>
      <c r="AB85" s="20"/>
      <c r="AC85" s="20"/>
      <c r="AD85" s="20"/>
      <c r="AE85" s="20"/>
    </row>
    <row r="86" spans="1:47" s="2" customFormat="1" ht="12" hidden="1" customHeight="1" x14ac:dyDescent="0.2">
      <c r="A86" s="20"/>
      <c r="B86" s="21"/>
      <c r="C86" s="18" t="s">
        <v>45</v>
      </c>
      <c r="D86" s="20"/>
      <c r="E86" s="20"/>
      <c r="F86" s="20"/>
      <c r="G86" s="20"/>
      <c r="H86" s="20"/>
      <c r="I86" s="20"/>
      <c r="J86" s="20"/>
      <c r="K86" s="20"/>
      <c r="L86" s="25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</row>
    <row r="87" spans="1:47" s="2" customFormat="1" ht="30" hidden="1" customHeight="1" x14ac:dyDescent="0.2">
      <c r="A87" s="20"/>
      <c r="B87" s="21"/>
      <c r="C87" s="20"/>
      <c r="D87" s="20"/>
      <c r="E87" s="171" t="str">
        <f>E9</f>
        <v>2021_175 - NANO_BIO_LAB rekonštrukcia fyzikálneho ústavu SAV</v>
      </c>
      <c r="F87" s="175"/>
      <c r="G87" s="175"/>
      <c r="H87" s="175"/>
      <c r="I87" s="20"/>
      <c r="J87" s="20"/>
      <c r="K87" s="20"/>
      <c r="L87" s="25"/>
      <c r="S87" s="20"/>
      <c r="T87" s="20"/>
      <c r="U87" s="20"/>
      <c r="V87" s="20"/>
      <c r="W87" s="20"/>
      <c r="X87" s="20"/>
      <c r="Y87" s="20"/>
      <c r="Z87" s="20"/>
      <c r="AA87" s="20"/>
      <c r="AB87" s="20"/>
      <c r="AC87" s="20"/>
      <c r="AD87" s="20"/>
      <c r="AE87" s="20"/>
    </row>
    <row r="88" spans="1:47" s="2" customFormat="1" ht="6.95" hidden="1" customHeight="1" x14ac:dyDescent="0.2">
      <c r="A88" s="20"/>
      <c r="B88" s="21"/>
      <c r="C88" s="20"/>
      <c r="D88" s="20"/>
      <c r="E88" s="20"/>
      <c r="F88" s="20"/>
      <c r="G88" s="20"/>
      <c r="H88" s="20"/>
      <c r="I88" s="20"/>
      <c r="J88" s="20"/>
      <c r="K88" s="20"/>
      <c r="L88" s="25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1:47" s="2" customFormat="1" ht="12" hidden="1" customHeight="1" x14ac:dyDescent="0.2">
      <c r="A89" s="20"/>
      <c r="B89" s="21"/>
      <c r="C89" s="18" t="s">
        <v>8</v>
      </c>
      <c r="D89" s="20"/>
      <c r="E89" s="20"/>
      <c r="F89" s="17" t="str">
        <f>F12</f>
        <v>Dúbravská cesta, Bratislava</v>
      </c>
      <c r="G89" s="20"/>
      <c r="H89" s="20"/>
      <c r="I89" s="18" t="s">
        <v>9</v>
      </c>
      <c r="J89" s="34" t="str">
        <f>IF(J12="","",J12)</f>
        <v>22,11,2021</v>
      </c>
      <c r="K89" s="20"/>
      <c r="L89" s="25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</row>
    <row r="90" spans="1:47" s="2" customFormat="1" ht="6.95" hidden="1" customHeight="1" x14ac:dyDescent="0.2">
      <c r="A90" s="20"/>
      <c r="B90" s="21"/>
      <c r="C90" s="20"/>
      <c r="D90" s="20"/>
      <c r="E90" s="20"/>
      <c r="F90" s="20"/>
      <c r="G90" s="20"/>
      <c r="H90" s="20"/>
      <c r="I90" s="20"/>
      <c r="J90" s="20"/>
      <c r="K90" s="20"/>
      <c r="L90" s="25"/>
      <c r="S90" s="20"/>
      <c r="T90" s="20"/>
      <c r="U90" s="20"/>
      <c r="V90" s="20"/>
      <c r="W90" s="20"/>
      <c r="X90" s="20"/>
      <c r="Y90" s="20"/>
      <c r="Z90" s="20"/>
      <c r="AA90" s="20"/>
      <c r="AB90" s="20"/>
      <c r="AC90" s="20"/>
      <c r="AD90" s="20"/>
      <c r="AE90" s="20"/>
    </row>
    <row r="91" spans="1:47" s="2" customFormat="1" ht="15.2" hidden="1" customHeight="1" x14ac:dyDescent="0.2">
      <c r="A91" s="20"/>
      <c r="B91" s="21"/>
      <c r="C91" s="18" t="s">
        <v>10</v>
      </c>
      <c r="D91" s="20"/>
      <c r="E91" s="20"/>
      <c r="F91" s="17" t="str">
        <f>E15</f>
        <v xml:space="preserve">SAV </v>
      </c>
      <c r="G91" s="20"/>
      <c r="H91" s="20"/>
      <c r="I91" s="18" t="s">
        <v>14</v>
      </c>
      <c r="J91" s="19" t="str">
        <f>E21</f>
        <v>gam</v>
      </c>
      <c r="K91" s="20"/>
      <c r="L91" s="25"/>
      <c r="S91" s="20"/>
      <c r="T91" s="20"/>
      <c r="U91" s="20"/>
      <c r="V91" s="20"/>
      <c r="W91" s="20"/>
      <c r="X91" s="20"/>
      <c r="Y91" s="20"/>
      <c r="Z91" s="20"/>
      <c r="AA91" s="20"/>
      <c r="AB91" s="20"/>
      <c r="AC91" s="20"/>
      <c r="AD91" s="20"/>
      <c r="AE91" s="20"/>
    </row>
    <row r="92" spans="1:47" s="2" customFormat="1" ht="15.2" hidden="1" customHeight="1" x14ac:dyDescent="0.2">
      <c r="A92" s="20"/>
      <c r="B92" s="21"/>
      <c r="C92" s="18" t="s">
        <v>13</v>
      </c>
      <c r="D92" s="20"/>
      <c r="E92" s="20"/>
      <c r="F92" s="17" t="str">
        <f>IF(E18="","",E18)</f>
        <v>tender</v>
      </c>
      <c r="G92" s="20"/>
      <c r="H92" s="20"/>
      <c r="I92" s="18" t="s">
        <v>16</v>
      </c>
      <c r="J92" s="19">
        <f>E24</f>
        <v>0</v>
      </c>
      <c r="K92" s="20"/>
      <c r="L92" s="25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1:47" s="2" customFormat="1" ht="10.35" hidden="1" customHeight="1" x14ac:dyDescent="0.2">
      <c r="A93" s="20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5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1:47" s="2" customFormat="1" ht="29.25" hidden="1" customHeight="1" x14ac:dyDescent="0.2">
      <c r="A94" s="20"/>
      <c r="B94" s="21"/>
      <c r="C94" s="64" t="s">
        <v>51</v>
      </c>
      <c r="D94" s="56"/>
      <c r="E94" s="56"/>
      <c r="F94" s="56"/>
      <c r="G94" s="56"/>
      <c r="H94" s="56"/>
      <c r="I94" s="56"/>
      <c r="J94" s="65" t="s">
        <v>52</v>
      </c>
      <c r="K94" s="56"/>
      <c r="L94" s="25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</row>
    <row r="95" spans="1:47" s="2" customFormat="1" ht="10.35" hidden="1" customHeight="1" x14ac:dyDescent="0.2">
      <c r="A95" s="20"/>
      <c r="B95" s="21"/>
      <c r="C95" s="20"/>
      <c r="D95" s="20"/>
      <c r="E95" s="20"/>
      <c r="F95" s="20"/>
      <c r="G95" s="20"/>
      <c r="H95" s="20"/>
      <c r="I95" s="20"/>
      <c r="J95" s="20"/>
      <c r="K95" s="20"/>
      <c r="L95" s="25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</row>
    <row r="96" spans="1:47" s="2" customFormat="1" ht="22.9" hidden="1" customHeight="1" x14ac:dyDescent="0.2">
      <c r="A96" s="20"/>
      <c r="B96" s="21"/>
      <c r="C96" s="66" t="s">
        <v>53</v>
      </c>
      <c r="D96" s="20"/>
      <c r="E96" s="20"/>
      <c r="F96" s="20"/>
      <c r="G96" s="20"/>
      <c r="H96" s="20"/>
      <c r="I96" s="20"/>
      <c r="J96" s="43">
        <f>J156</f>
        <v>0</v>
      </c>
      <c r="K96" s="20"/>
      <c r="L96" s="25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U96" s="12" t="s">
        <v>54</v>
      </c>
    </row>
    <row r="97" spans="2:12" s="4" customFormat="1" ht="24.95" hidden="1" customHeight="1" x14ac:dyDescent="0.2">
      <c r="B97" s="67"/>
      <c r="D97" s="68" t="s">
        <v>55</v>
      </c>
      <c r="E97" s="69"/>
      <c r="F97" s="69"/>
      <c r="G97" s="69"/>
      <c r="H97" s="69"/>
      <c r="I97" s="69"/>
      <c r="J97" s="70">
        <f>J157</f>
        <v>0</v>
      </c>
      <c r="L97" s="67"/>
    </row>
    <row r="98" spans="2:12" s="5" customFormat="1" ht="19.899999999999999" hidden="1" customHeight="1" x14ac:dyDescent="0.2">
      <c r="B98" s="71"/>
      <c r="D98" s="72" t="s">
        <v>56</v>
      </c>
      <c r="E98" s="73"/>
      <c r="F98" s="73"/>
      <c r="G98" s="73"/>
      <c r="H98" s="73"/>
      <c r="I98" s="73"/>
      <c r="J98" s="74">
        <f>J158</f>
        <v>0</v>
      </c>
      <c r="L98" s="71"/>
    </row>
    <row r="99" spans="2:12" s="5" customFormat="1" ht="19.899999999999999" hidden="1" customHeight="1" x14ac:dyDescent="0.2">
      <c r="B99" s="71"/>
      <c r="D99" s="72" t="s">
        <v>57</v>
      </c>
      <c r="E99" s="73"/>
      <c r="F99" s="73"/>
      <c r="G99" s="73"/>
      <c r="H99" s="73"/>
      <c r="I99" s="73"/>
      <c r="J99" s="74">
        <f>J260</f>
        <v>0</v>
      </c>
      <c r="L99" s="71"/>
    </row>
    <row r="100" spans="2:12" s="5" customFormat="1" ht="19.899999999999999" hidden="1" customHeight="1" x14ac:dyDescent="0.2">
      <c r="B100" s="71"/>
      <c r="D100" s="72" t="s">
        <v>58</v>
      </c>
      <c r="E100" s="73"/>
      <c r="F100" s="73"/>
      <c r="G100" s="73"/>
      <c r="H100" s="73"/>
      <c r="I100" s="73"/>
      <c r="J100" s="74">
        <f>J343</f>
        <v>0</v>
      </c>
      <c r="L100" s="71"/>
    </row>
    <row r="101" spans="2:12" s="5" customFormat="1" ht="19.899999999999999" hidden="1" customHeight="1" x14ac:dyDescent="0.2">
      <c r="B101" s="71"/>
      <c r="D101" s="72" t="s">
        <v>59</v>
      </c>
      <c r="E101" s="73"/>
      <c r="F101" s="73"/>
      <c r="G101" s="73"/>
      <c r="H101" s="73"/>
      <c r="I101" s="73"/>
      <c r="J101" s="74">
        <f>J415</f>
        <v>0</v>
      </c>
      <c r="L101" s="71"/>
    </row>
    <row r="102" spans="2:12" s="5" customFormat="1" ht="19.899999999999999" hidden="1" customHeight="1" x14ac:dyDescent="0.2">
      <c r="B102" s="71"/>
      <c r="D102" s="72" t="s">
        <v>60</v>
      </c>
      <c r="E102" s="73"/>
      <c r="F102" s="73"/>
      <c r="G102" s="73"/>
      <c r="H102" s="73"/>
      <c r="I102" s="73"/>
      <c r="J102" s="74" t="e">
        <f>#REF!</f>
        <v>#REF!</v>
      </c>
      <c r="L102" s="71"/>
    </row>
    <row r="103" spans="2:12" s="5" customFormat="1" ht="19.899999999999999" hidden="1" customHeight="1" x14ac:dyDescent="0.2">
      <c r="B103" s="71"/>
      <c r="D103" s="72" t="s">
        <v>61</v>
      </c>
      <c r="E103" s="73"/>
      <c r="F103" s="73"/>
      <c r="G103" s="73"/>
      <c r="H103" s="73"/>
      <c r="I103" s="73"/>
      <c r="J103" s="74">
        <f>J517</f>
        <v>0</v>
      </c>
      <c r="L103" s="71"/>
    </row>
    <row r="104" spans="2:12" s="5" customFormat="1" ht="19.899999999999999" hidden="1" customHeight="1" x14ac:dyDescent="0.2">
      <c r="B104" s="71"/>
      <c r="D104" s="72" t="s">
        <v>62</v>
      </c>
      <c r="E104" s="73"/>
      <c r="F104" s="73"/>
      <c r="G104" s="73"/>
      <c r="H104" s="73"/>
      <c r="I104" s="73"/>
      <c r="J104" s="74">
        <f>J606</f>
        <v>0</v>
      </c>
      <c r="L104" s="71"/>
    </row>
    <row r="105" spans="2:12" s="5" customFormat="1" ht="19.899999999999999" hidden="1" customHeight="1" x14ac:dyDescent="0.2">
      <c r="B105" s="71"/>
      <c r="D105" s="72" t="s">
        <v>63</v>
      </c>
      <c r="E105" s="73"/>
      <c r="F105" s="73"/>
      <c r="G105" s="73"/>
      <c r="H105" s="73"/>
      <c r="I105" s="73"/>
      <c r="J105" s="74">
        <f>J655</f>
        <v>0</v>
      </c>
      <c r="L105" s="71"/>
    </row>
    <row r="106" spans="2:12" s="5" customFormat="1" ht="19.899999999999999" hidden="1" customHeight="1" x14ac:dyDescent="0.2">
      <c r="B106" s="71"/>
      <c r="D106" s="72" t="s">
        <v>64</v>
      </c>
      <c r="E106" s="73"/>
      <c r="F106" s="73"/>
      <c r="G106" s="73"/>
      <c r="H106" s="73"/>
      <c r="I106" s="73"/>
      <c r="J106" s="74">
        <f>J694</f>
        <v>0</v>
      </c>
      <c r="L106" s="71"/>
    </row>
    <row r="107" spans="2:12" s="4" customFormat="1" ht="24.95" hidden="1" customHeight="1" x14ac:dyDescent="0.2">
      <c r="B107" s="67"/>
      <c r="D107" s="68" t="s">
        <v>65</v>
      </c>
      <c r="E107" s="69"/>
      <c r="F107" s="69"/>
      <c r="G107" s="69"/>
      <c r="H107" s="69"/>
      <c r="I107" s="69"/>
      <c r="J107" s="70">
        <f>J696</f>
        <v>0</v>
      </c>
      <c r="L107" s="67"/>
    </row>
    <row r="108" spans="2:12" s="5" customFormat="1" ht="19.899999999999999" hidden="1" customHeight="1" x14ac:dyDescent="0.2">
      <c r="B108" s="71"/>
      <c r="D108" s="72" t="s">
        <v>66</v>
      </c>
      <c r="E108" s="73"/>
      <c r="F108" s="73"/>
      <c r="G108" s="73"/>
      <c r="H108" s="73"/>
      <c r="I108" s="73"/>
      <c r="J108" s="74">
        <f>J697</f>
        <v>0</v>
      </c>
      <c r="L108" s="71"/>
    </row>
    <row r="109" spans="2:12" s="5" customFormat="1" ht="19.899999999999999" hidden="1" customHeight="1" x14ac:dyDescent="0.2">
      <c r="B109" s="71"/>
      <c r="D109" s="72" t="s">
        <v>67</v>
      </c>
      <c r="E109" s="73"/>
      <c r="F109" s="73"/>
      <c r="G109" s="73"/>
      <c r="H109" s="73"/>
      <c r="I109" s="73"/>
      <c r="J109" s="74">
        <f>J725</f>
        <v>0</v>
      </c>
      <c r="L109" s="71"/>
    </row>
    <row r="110" spans="2:12" s="5" customFormat="1" ht="19.899999999999999" hidden="1" customHeight="1" x14ac:dyDescent="0.2">
      <c r="B110" s="71"/>
      <c r="D110" s="72" t="s">
        <v>68</v>
      </c>
      <c r="E110" s="73"/>
      <c r="F110" s="73"/>
      <c r="G110" s="73"/>
      <c r="H110" s="73"/>
      <c r="I110" s="73"/>
      <c r="J110" s="74">
        <f>J756</f>
        <v>0</v>
      </c>
      <c r="L110" s="71"/>
    </row>
    <row r="111" spans="2:12" s="5" customFormat="1" ht="19.899999999999999" hidden="1" customHeight="1" x14ac:dyDescent="0.2">
      <c r="B111" s="71"/>
      <c r="D111" s="72" t="s">
        <v>69</v>
      </c>
      <c r="E111" s="73"/>
      <c r="F111" s="73"/>
      <c r="G111" s="73"/>
      <c r="H111" s="73"/>
      <c r="I111" s="73"/>
      <c r="J111" s="74">
        <f>J773</f>
        <v>0</v>
      </c>
      <c r="L111" s="71"/>
    </row>
    <row r="112" spans="2:12" s="5" customFormat="1" ht="19.899999999999999" hidden="1" customHeight="1" x14ac:dyDescent="0.2">
      <c r="B112" s="71"/>
      <c r="D112" s="72" t="s">
        <v>70</v>
      </c>
      <c r="E112" s="73"/>
      <c r="F112" s="73"/>
      <c r="G112" s="73"/>
      <c r="H112" s="73"/>
      <c r="I112" s="73"/>
      <c r="J112" s="74">
        <f>J779</f>
        <v>0</v>
      </c>
      <c r="L112" s="71"/>
    </row>
    <row r="113" spans="2:12" s="5" customFormat="1" ht="19.899999999999999" hidden="1" customHeight="1" x14ac:dyDescent="0.2">
      <c r="B113" s="71"/>
      <c r="D113" s="72" t="s">
        <v>71</v>
      </c>
      <c r="E113" s="73"/>
      <c r="F113" s="73"/>
      <c r="G113" s="73"/>
      <c r="H113" s="73"/>
      <c r="I113" s="73"/>
      <c r="J113" s="74">
        <f>J807</f>
        <v>0</v>
      </c>
      <c r="L113" s="71"/>
    </row>
    <row r="114" spans="2:12" s="5" customFormat="1" ht="19.899999999999999" hidden="1" customHeight="1" x14ac:dyDescent="0.2">
      <c r="B114" s="71"/>
      <c r="D114" s="72" t="s">
        <v>72</v>
      </c>
      <c r="E114" s="73"/>
      <c r="F114" s="73"/>
      <c r="G114" s="73"/>
      <c r="H114" s="73"/>
      <c r="I114" s="73"/>
      <c r="J114" s="74">
        <f>J845</f>
        <v>0</v>
      </c>
      <c r="L114" s="71"/>
    </row>
    <row r="115" spans="2:12" s="5" customFormat="1" ht="19.899999999999999" hidden="1" customHeight="1" x14ac:dyDescent="0.2">
      <c r="B115" s="71"/>
      <c r="D115" s="72" t="s">
        <v>73</v>
      </c>
      <c r="E115" s="73"/>
      <c r="F115" s="73"/>
      <c r="G115" s="73"/>
      <c r="H115" s="73"/>
      <c r="I115" s="73"/>
      <c r="J115" s="74">
        <f>J851</f>
        <v>0</v>
      </c>
      <c r="L115" s="71"/>
    </row>
    <row r="116" spans="2:12" s="5" customFormat="1" ht="19.899999999999999" hidden="1" customHeight="1" x14ac:dyDescent="0.2">
      <c r="B116" s="71"/>
      <c r="D116" s="72" t="s">
        <v>74</v>
      </c>
      <c r="E116" s="73"/>
      <c r="F116" s="73"/>
      <c r="G116" s="73"/>
      <c r="H116" s="73"/>
      <c r="I116" s="73"/>
      <c r="J116" s="74">
        <f>J900</f>
        <v>0</v>
      </c>
      <c r="L116" s="71"/>
    </row>
    <row r="117" spans="2:12" s="5" customFormat="1" ht="19.899999999999999" hidden="1" customHeight="1" x14ac:dyDescent="0.2">
      <c r="B117" s="71"/>
      <c r="D117" s="72" t="s">
        <v>75</v>
      </c>
      <c r="E117" s="73"/>
      <c r="F117" s="73"/>
      <c r="G117" s="73"/>
      <c r="H117" s="73"/>
      <c r="I117" s="73"/>
      <c r="J117" s="74">
        <f>J905</f>
        <v>0</v>
      </c>
      <c r="L117" s="71"/>
    </row>
    <row r="118" spans="2:12" s="5" customFormat="1" ht="19.899999999999999" hidden="1" customHeight="1" x14ac:dyDescent="0.2">
      <c r="B118" s="71"/>
      <c r="D118" s="72" t="s">
        <v>76</v>
      </c>
      <c r="E118" s="73"/>
      <c r="F118" s="73"/>
      <c r="G118" s="73"/>
      <c r="H118" s="73"/>
      <c r="I118" s="73"/>
      <c r="J118" s="74">
        <f>J930</f>
        <v>0</v>
      </c>
      <c r="L118" s="71"/>
    </row>
    <row r="119" spans="2:12" s="5" customFormat="1" ht="19.899999999999999" hidden="1" customHeight="1" x14ac:dyDescent="0.2">
      <c r="B119" s="71"/>
      <c r="D119" s="72" t="s">
        <v>77</v>
      </c>
      <c r="E119" s="73"/>
      <c r="F119" s="73"/>
      <c r="G119" s="73"/>
      <c r="H119" s="73"/>
      <c r="I119" s="73"/>
      <c r="J119" s="74">
        <f>J944</f>
        <v>0</v>
      </c>
      <c r="L119" s="71"/>
    </row>
    <row r="120" spans="2:12" s="5" customFormat="1" ht="19.899999999999999" hidden="1" customHeight="1" x14ac:dyDescent="0.2">
      <c r="B120" s="71"/>
      <c r="D120" s="72" t="s">
        <v>78</v>
      </c>
      <c r="E120" s="73"/>
      <c r="F120" s="73"/>
      <c r="G120" s="73"/>
      <c r="H120" s="73"/>
      <c r="I120" s="73"/>
      <c r="J120" s="74">
        <f>J968</f>
        <v>0</v>
      </c>
      <c r="L120" s="71"/>
    </row>
    <row r="121" spans="2:12" s="5" customFormat="1" ht="19.899999999999999" hidden="1" customHeight="1" x14ac:dyDescent="0.2">
      <c r="B121" s="71"/>
      <c r="D121" s="72" t="s">
        <v>79</v>
      </c>
      <c r="E121" s="73"/>
      <c r="F121" s="73"/>
      <c r="G121" s="73"/>
      <c r="H121" s="73"/>
      <c r="I121" s="73"/>
      <c r="J121" s="74">
        <f>J984</f>
        <v>0</v>
      </c>
      <c r="L121" s="71"/>
    </row>
    <row r="122" spans="2:12" s="5" customFormat="1" ht="19.899999999999999" hidden="1" customHeight="1" x14ac:dyDescent="0.2">
      <c r="B122" s="71"/>
      <c r="D122" s="72" t="s">
        <v>80</v>
      </c>
      <c r="E122" s="73"/>
      <c r="F122" s="73"/>
      <c r="G122" s="73"/>
      <c r="H122" s="73"/>
      <c r="I122" s="73"/>
      <c r="J122" s="74">
        <f>J1046</f>
        <v>0</v>
      </c>
      <c r="L122" s="71"/>
    </row>
    <row r="123" spans="2:12" s="5" customFormat="1" ht="19.899999999999999" hidden="1" customHeight="1" x14ac:dyDescent="0.2">
      <c r="B123" s="71"/>
      <c r="D123" s="72" t="s">
        <v>81</v>
      </c>
      <c r="E123" s="73"/>
      <c r="F123" s="73"/>
      <c r="G123" s="73"/>
      <c r="H123" s="73"/>
      <c r="I123" s="73"/>
      <c r="J123" s="74">
        <f>J1054</f>
        <v>0</v>
      </c>
      <c r="L123" s="71"/>
    </row>
    <row r="124" spans="2:12" s="5" customFormat="1" ht="19.899999999999999" hidden="1" customHeight="1" x14ac:dyDescent="0.2">
      <c r="B124" s="71"/>
      <c r="D124" s="72" t="s">
        <v>82</v>
      </c>
      <c r="E124" s="73"/>
      <c r="F124" s="73"/>
      <c r="G124" s="73"/>
      <c r="H124" s="73"/>
      <c r="I124" s="73"/>
      <c r="J124" s="74">
        <f>J1082</f>
        <v>0</v>
      </c>
      <c r="L124" s="71"/>
    </row>
    <row r="125" spans="2:12" s="5" customFormat="1" ht="19.899999999999999" hidden="1" customHeight="1" x14ac:dyDescent="0.2">
      <c r="B125" s="71"/>
      <c r="D125" s="72" t="s">
        <v>83</v>
      </c>
      <c r="E125" s="73"/>
      <c r="F125" s="73"/>
      <c r="G125" s="73"/>
      <c r="H125" s="73"/>
      <c r="I125" s="73"/>
      <c r="J125" s="74">
        <f>J1171</f>
        <v>0</v>
      </c>
      <c r="L125" s="71"/>
    </row>
    <row r="126" spans="2:12" s="5" customFormat="1" ht="19.899999999999999" hidden="1" customHeight="1" x14ac:dyDescent="0.2">
      <c r="B126" s="71"/>
      <c r="D126" s="72" t="s">
        <v>84</v>
      </c>
      <c r="E126" s="73"/>
      <c r="F126" s="73"/>
      <c r="G126" s="73"/>
      <c r="H126" s="73"/>
      <c r="I126" s="73"/>
      <c r="J126" s="74">
        <f>J1231</f>
        <v>0</v>
      </c>
      <c r="L126" s="71"/>
    </row>
    <row r="127" spans="2:12" s="5" customFormat="1" ht="19.899999999999999" hidden="1" customHeight="1" x14ac:dyDescent="0.2">
      <c r="B127" s="71"/>
      <c r="D127" s="72" t="s">
        <v>85</v>
      </c>
      <c r="E127" s="73"/>
      <c r="F127" s="73"/>
      <c r="G127" s="73"/>
      <c r="H127" s="73"/>
      <c r="I127" s="73"/>
      <c r="J127" s="74" t="e">
        <f>#REF!</f>
        <v>#REF!</v>
      </c>
      <c r="L127" s="71"/>
    </row>
    <row r="128" spans="2:12" s="5" customFormat="1" ht="19.899999999999999" hidden="1" customHeight="1" x14ac:dyDescent="0.2">
      <c r="B128" s="71"/>
      <c r="D128" s="72" t="s">
        <v>86</v>
      </c>
      <c r="E128" s="73"/>
      <c r="F128" s="73"/>
      <c r="G128" s="73"/>
      <c r="H128" s="73"/>
      <c r="I128" s="73"/>
      <c r="J128" s="74">
        <f>J1246</f>
        <v>0</v>
      </c>
      <c r="L128" s="71"/>
    </row>
    <row r="129" spans="1:31" s="5" customFormat="1" ht="19.899999999999999" hidden="1" customHeight="1" x14ac:dyDescent="0.2">
      <c r="B129" s="71"/>
      <c r="D129" s="72" t="s">
        <v>87</v>
      </c>
      <c r="E129" s="73"/>
      <c r="F129" s="73"/>
      <c r="G129" s="73"/>
      <c r="H129" s="73"/>
      <c r="I129" s="73"/>
      <c r="J129" s="74">
        <f>J1276</f>
        <v>0</v>
      </c>
      <c r="L129" s="71"/>
    </row>
    <row r="130" spans="1:31" s="5" customFormat="1" ht="19.899999999999999" hidden="1" customHeight="1" x14ac:dyDescent="0.2">
      <c r="B130" s="71"/>
      <c r="D130" s="72" t="s">
        <v>88</v>
      </c>
      <c r="E130" s="73"/>
      <c r="F130" s="73"/>
      <c r="G130" s="73"/>
      <c r="H130" s="73"/>
      <c r="I130" s="73"/>
      <c r="J130" s="74">
        <f>J1299</f>
        <v>0</v>
      </c>
      <c r="L130" s="71"/>
    </row>
    <row r="131" spans="1:31" s="5" customFormat="1" ht="19.899999999999999" hidden="1" customHeight="1" x14ac:dyDescent="0.2">
      <c r="B131" s="71"/>
      <c r="D131" s="72" t="s">
        <v>89</v>
      </c>
      <c r="E131" s="73"/>
      <c r="F131" s="73"/>
      <c r="G131" s="73"/>
      <c r="H131" s="73"/>
      <c r="I131" s="73"/>
      <c r="J131" s="74">
        <f>J1307</f>
        <v>0</v>
      </c>
      <c r="L131" s="71"/>
    </row>
    <row r="132" spans="1:31" s="5" customFormat="1" ht="19.899999999999999" hidden="1" customHeight="1" x14ac:dyDescent="0.2">
      <c r="B132" s="71"/>
      <c r="D132" s="72" t="s">
        <v>90</v>
      </c>
      <c r="E132" s="73"/>
      <c r="F132" s="73"/>
      <c r="G132" s="73"/>
      <c r="H132" s="73"/>
      <c r="I132" s="73"/>
      <c r="J132" s="74">
        <f>J1321</f>
        <v>0</v>
      </c>
      <c r="L132" s="71"/>
    </row>
    <row r="133" spans="1:31" s="4" customFormat="1" ht="24.95" hidden="1" customHeight="1" x14ac:dyDescent="0.2">
      <c r="B133" s="67"/>
      <c r="D133" s="68" t="s">
        <v>91</v>
      </c>
      <c r="E133" s="69"/>
      <c r="F133" s="69"/>
      <c r="G133" s="69"/>
      <c r="H133" s="69"/>
      <c r="I133" s="69"/>
      <c r="J133" s="70" t="e">
        <f>#REF!</f>
        <v>#REF!</v>
      </c>
      <c r="L133" s="67"/>
    </row>
    <row r="134" spans="1:31" s="4" customFormat="1" ht="24.95" hidden="1" customHeight="1" x14ac:dyDescent="0.2">
      <c r="B134" s="67"/>
      <c r="D134" s="68" t="s">
        <v>92</v>
      </c>
      <c r="E134" s="69"/>
      <c r="F134" s="69"/>
      <c r="G134" s="69"/>
      <c r="H134" s="69"/>
      <c r="I134" s="69"/>
      <c r="J134" s="70">
        <f>J1362</f>
        <v>0</v>
      </c>
      <c r="L134" s="67"/>
    </row>
    <row r="135" spans="1:31" s="5" customFormat="1" ht="19.899999999999999" hidden="1" customHeight="1" x14ac:dyDescent="0.2">
      <c r="B135" s="71"/>
      <c r="D135" s="72" t="s">
        <v>93</v>
      </c>
      <c r="E135" s="73"/>
      <c r="F135" s="73"/>
      <c r="G135" s="73"/>
      <c r="H135" s="73"/>
      <c r="I135" s="73"/>
      <c r="J135" s="74">
        <f>J1364</f>
        <v>0</v>
      </c>
      <c r="L135" s="71"/>
    </row>
    <row r="136" spans="1:31" s="4" customFormat="1" ht="24.95" hidden="1" customHeight="1" x14ac:dyDescent="0.2">
      <c r="B136" s="67"/>
      <c r="D136" s="68" t="s">
        <v>94</v>
      </c>
      <c r="E136" s="69"/>
      <c r="F136" s="69"/>
      <c r="G136" s="69"/>
      <c r="H136" s="69"/>
      <c r="I136" s="69"/>
      <c r="J136" s="70">
        <f>J1476</f>
        <v>0</v>
      </c>
      <c r="L136" s="67"/>
    </row>
    <row r="137" spans="1:31" s="2" customFormat="1" ht="21.75" hidden="1" customHeight="1" x14ac:dyDescent="0.2">
      <c r="A137" s="20"/>
      <c r="B137" s="21"/>
      <c r="C137" s="20"/>
      <c r="D137" s="20"/>
      <c r="E137" s="20"/>
      <c r="F137" s="20"/>
      <c r="G137" s="20"/>
      <c r="H137" s="20"/>
      <c r="I137" s="20"/>
      <c r="J137" s="20"/>
      <c r="K137" s="20"/>
      <c r="L137" s="25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</row>
    <row r="138" spans="1:31" s="2" customFormat="1" ht="6.95" hidden="1" customHeight="1" x14ac:dyDescent="0.2">
      <c r="A138" s="20"/>
      <c r="B138" s="30"/>
      <c r="C138" s="31"/>
      <c r="D138" s="31"/>
      <c r="E138" s="31"/>
      <c r="F138" s="31"/>
      <c r="G138" s="31"/>
      <c r="H138" s="31"/>
      <c r="I138" s="31"/>
      <c r="J138" s="31"/>
      <c r="K138" s="31"/>
      <c r="L138" s="25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</row>
    <row r="139" spans="1:31" hidden="1" x14ac:dyDescent="0.2"/>
    <row r="140" spans="1:31" hidden="1" x14ac:dyDescent="0.2"/>
    <row r="141" spans="1:31" hidden="1" x14ac:dyDescent="0.2"/>
    <row r="142" spans="1:31" s="2" customFormat="1" ht="6.95" customHeight="1" x14ac:dyDescent="0.2">
      <c r="A142" s="20"/>
      <c r="B142" s="32"/>
      <c r="C142" s="33"/>
      <c r="D142" s="33"/>
      <c r="E142" s="33"/>
      <c r="F142" s="33"/>
      <c r="G142" s="33"/>
      <c r="H142" s="33"/>
      <c r="I142" s="33"/>
      <c r="J142" s="33"/>
      <c r="K142" s="33"/>
      <c r="L142" s="25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</row>
    <row r="143" spans="1:31" s="2" customFormat="1" ht="24.95" customHeight="1" x14ac:dyDescent="0.2">
      <c r="A143" s="20"/>
      <c r="B143" s="21"/>
      <c r="C143" s="16" t="s">
        <v>95</v>
      </c>
      <c r="D143" s="20"/>
      <c r="E143" s="20"/>
      <c r="F143" s="20"/>
      <c r="G143" s="20"/>
      <c r="H143" s="20"/>
      <c r="I143" s="20"/>
      <c r="J143" s="20"/>
      <c r="K143" s="20"/>
      <c r="L143" s="25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</row>
    <row r="144" spans="1:31" s="2" customFormat="1" ht="6.95" customHeight="1" x14ac:dyDescent="0.2">
      <c r="A144" s="20"/>
      <c r="B144" s="21"/>
      <c r="C144" s="20"/>
      <c r="D144" s="20"/>
      <c r="E144" s="20"/>
      <c r="F144" s="20"/>
      <c r="G144" s="20"/>
      <c r="H144" s="20"/>
      <c r="I144" s="20"/>
      <c r="J144" s="20"/>
      <c r="K144" s="20"/>
      <c r="L144" s="25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</row>
    <row r="145" spans="1:65" s="2" customFormat="1" ht="12" customHeight="1" x14ac:dyDescent="0.2">
      <c r="A145" s="20"/>
      <c r="B145" s="21"/>
      <c r="C145" s="18" t="s">
        <v>5</v>
      </c>
      <c r="D145" s="20"/>
      <c r="E145" s="20"/>
      <c r="F145" s="20"/>
      <c r="G145" s="20"/>
      <c r="H145" s="20"/>
      <c r="I145" s="20"/>
      <c r="J145" s="20"/>
      <c r="K145" s="20"/>
      <c r="L145" s="25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</row>
    <row r="146" spans="1:65" s="2" customFormat="1" ht="16.5" customHeight="1" x14ac:dyDescent="0.2">
      <c r="A146" s="20"/>
      <c r="B146" s="21"/>
      <c r="C146" s="20"/>
      <c r="D146" s="20"/>
      <c r="E146" s="173" t="str">
        <f>E7</f>
        <v>FU SAV</v>
      </c>
      <c r="F146" s="174"/>
      <c r="G146" s="174"/>
      <c r="H146" s="174"/>
      <c r="I146" s="20"/>
      <c r="J146" s="20"/>
      <c r="K146" s="20"/>
      <c r="L146" s="25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</row>
    <row r="147" spans="1:65" s="2" customFormat="1" ht="12" customHeight="1" x14ac:dyDescent="0.2">
      <c r="A147" s="20"/>
      <c r="B147" s="21"/>
      <c r="C147" s="18" t="s">
        <v>45</v>
      </c>
      <c r="D147" s="20"/>
      <c r="E147" s="20"/>
      <c r="F147" s="20"/>
      <c r="G147" s="20"/>
      <c r="H147" s="20"/>
      <c r="I147" s="20"/>
      <c r="J147" s="20"/>
      <c r="K147" s="20"/>
      <c r="L147" s="25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</row>
    <row r="148" spans="1:65" s="2" customFormat="1" ht="30" customHeight="1" x14ac:dyDescent="0.2">
      <c r="A148" s="20"/>
      <c r="B148" s="21"/>
      <c r="C148" s="20"/>
      <c r="D148" s="20"/>
      <c r="E148" s="171" t="str">
        <f>E9</f>
        <v>2021_175 - NANO_BIO_LAB rekonštrukcia fyzikálneho ústavu SAV</v>
      </c>
      <c r="F148" s="175"/>
      <c r="G148" s="175"/>
      <c r="H148" s="175"/>
      <c r="I148" s="20"/>
      <c r="J148" s="20"/>
      <c r="K148" s="20"/>
      <c r="L148" s="25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</row>
    <row r="149" spans="1:65" s="2" customFormat="1" ht="6.95" customHeight="1" x14ac:dyDescent="0.2">
      <c r="A149" s="20"/>
      <c r="B149" s="21"/>
      <c r="C149" s="20"/>
      <c r="D149" s="20"/>
      <c r="E149" s="20"/>
      <c r="F149" s="20"/>
      <c r="G149" s="20"/>
      <c r="H149" s="20"/>
      <c r="I149" s="20"/>
      <c r="J149" s="20"/>
      <c r="K149" s="20"/>
      <c r="L149" s="25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</row>
    <row r="150" spans="1:65" s="2" customFormat="1" ht="12" customHeight="1" x14ac:dyDescent="0.2">
      <c r="A150" s="20"/>
      <c r="B150" s="21"/>
      <c r="C150" s="18" t="s">
        <v>8</v>
      </c>
      <c r="D150" s="20"/>
      <c r="E150" s="20"/>
      <c r="F150" s="17" t="str">
        <f>F12</f>
        <v>Dúbravská cesta, Bratislava</v>
      </c>
      <c r="G150" s="20"/>
      <c r="H150" s="20"/>
      <c r="I150" s="18" t="s">
        <v>9</v>
      </c>
      <c r="J150" s="34" t="str">
        <f>IF(J12="","",J12)</f>
        <v>22,11,2021</v>
      </c>
      <c r="K150" s="20"/>
      <c r="L150" s="25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</row>
    <row r="151" spans="1:65" s="2" customFormat="1" ht="6.95" customHeight="1" x14ac:dyDescent="0.2">
      <c r="A151" s="20"/>
      <c r="B151" s="21"/>
      <c r="C151" s="20"/>
      <c r="D151" s="20"/>
      <c r="E151" s="20"/>
      <c r="F151" s="20"/>
      <c r="G151" s="20"/>
      <c r="H151" s="20"/>
      <c r="I151" s="20"/>
      <c r="J151" s="20"/>
      <c r="K151" s="20"/>
      <c r="L151" s="25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</row>
    <row r="152" spans="1:65" s="2" customFormat="1" ht="15.2" customHeight="1" x14ac:dyDescent="0.2">
      <c r="A152" s="20"/>
      <c r="B152" s="21"/>
      <c r="C152" s="18" t="s">
        <v>10</v>
      </c>
      <c r="D152" s="20"/>
      <c r="E152" s="20"/>
      <c r="F152" s="17" t="str">
        <f>E15</f>
        <v xml:space="preserve">SAV </v>
      </c>
      <c r="G152" s="20"/>
      <c r="H152" s="20"/>
      <c r="I152" s="18" t="s">
        <v>14</v>
      </c>
      <c r="J152" s="19" t="str">
        <f>E21</f>
        <v>gam</v>
      </c>
      <c r="K152" s="20"/>
      <c r="L152" s="25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</row>
    <row r="153" spans="1:65" s="2" customFormat="1" ht="15.2" customHeight="1" x14ac:dyDescent="0.2">
      <c r="A153" s="20"/>
      <c r="B153" s="21"/>
      <c r="C153" s="18" t="s">
        <v>13</v>
      </c>
      <c r="D153" s="20"/>
      <c r="E153" s="20"/>
      <c r="F153" s="17" t="str">
        <f>IF(E18="","",E18)</f>
        <v>tender</v>
      </c>
      <c r="G153" s="20"/>
      <c r="H153" s="20"/>
      <c r="I153" s="18" t="s">
        <v>16</v>
      </c>
      <c r="J153" s="19"/>
      <c r="K153" s="20"/>
      <c r="L153" s="25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</row>
    <row r="154" spans="1:65" s="2" customFormat="1" ht="10.35" customHeight="1" x14ac:dyDescent="0.2">
      <c r="A154" s="20"/>
      <c r="B154" s="21"/>
      <c r="C154" s="20"/>
      <c r="D154" s="20"/>
      <c r="E154" s="20"/>
      <c r="F154" s="20"/>
      <c r="G154" s="20"/>
      <c r="H154" s="20"/>
      <c r="I154" s="20"/>
      <c r="J154" s="20"/>
      <c r="K154" s="20"/>
      <c r="L154" s="25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</row>
    <row r="155" spans="1:65" s="6" customFormat="1" ht="29.25" customHeight="1" x14ac:dyDescent="0.2">
      <c r="A155" s="75"/>
      <c r="B155" s="76"/>
      <c r="C155" s="77" t="s">
        <v>96</v>
      </c>
      <c r="D155" s="78" t="s">
        <v>39</v>
      </c>
      <c r="E155" s="78" t="s">
        <v>37</v>
      </c>
      <c r="F155" s="78" t="s">
        <v>38</v>
      </c>
      <c r="G155" s="78" t="s">
        <v>97</v>
      </c>
      <c r="H155" s="78" t="s">
        <v>98</v>
      </c>
      <c r="I155" s="78" t="s">
        <v>99</v>
      </c>
      <c r="J155" s="79" t="s">
        <v>52</v>
      </c>
      <c r="K155" s="80" t="s">
        <v>100</v>
      </c>
      <c r="L155" s="81"/>
      <c r="M155" s="37" t="s">
        <v>0</v>
      </c>
      <c r="N155" s="38" t="s">
        <v>22</v>
      </c>
      <c r="O155" s="38" t="s">
        <v>101</v>
      </c>
      <c r="P155" s="38" t="s">
        <v>102</v>
      </c>
      <c r="Q155" s="38" t="s">
        <v>103</v>
      </c>
      <c r="R155" s="38" t="s">
        <v>104</v>
      </c>
      <c r="S155" s="38" t="s">
        <v>105</v>
      </c>
      <c r="T155" s="39" t="s">
        <v>106</v>
      </c>
      <c r="U155" s="75"/>
      <c r="V155" s="75"/>
      <c r="W155" s="75"/>
      <c r="X155" s="75"/>
      <c r="Y155" s="75"/>
      <c r="Z155" s="75"/>
      <c r="AA155" s="75"/>
      <c r="AB155" s="75"/>
      <c r="AC155" s="75"/>
      <c r="AD155" s="75"/>
      <c r="AE155" s="75"/>
    </row>
    <row r="156" spans="1:65" s="2" customFormat="1" ht="22.9" customHeight="1" x14ac:dyDescent="0.25">
      <c r="A156" s="20"/>
      <c r="B156" s="21"/>
      <c r="C156" s="42" t="s">
        <v>53</v>
      </c>
      <c r="D156" s="20"/>
      <c r="E156" s="20"/>
      <c r="F156" s="20"/>
      <c r="G156" s="20"/>
      <c r="H156" s="20"/>
      <c r="I156" s="176"/>
      <c r="J156" s="177">
        <f>SUM(J157+J696+J1362)</f>
        <v>0</v>
      </c>
      <c r="K156" s="20"/>
      <c r="L156" s="21"/>
      <c r="M156" s="40"/>
      <c r="N156" s="35"/>
      <c r="O156" s="41"/>
      <c r="P156" s="82" t="e">
        <f>P157+P696+P1362+P1363+P1476</f>
        <v>#REF!</v>
      </c>
      <c r="Q156" s="41"/>
      <c r="R156" s="82" t="e">
        <f>R157+R696+R1362+R1363+R1476</f>
        <v>#REF!</v>
      </c>
      <c r="S156" s="41"/>
      <c r="T156" s="83" t="e">
        <f>T157+T696+T1362+T1363+T1476</f>
        <v>#REF!</v>
      </c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T156" s="12" t="s">
        <v>40</v>
      </c>
      <c r="AU156" s="12" t="s">
        <v>54</v>
      </c>
      <c r="BK156" s="84" t="e">
        <f>BK157+BK696+BK1362+BK1363+BK1476</f>
        <v>#REF!</v>
      </c>
    </row>
    <row r="157" spans="1:65" s="7" customFormat="1" ht="25.9" customHeight="1" x14ac:dyDescent="0.25">
      <c r="B157" s="85"/>
      <c r="D157" s="86" t="s">
        <v>40</v>
      </c>
      <c r="E157" s="163" t="s">
        <v>107</v>
      </c>
      <c r="F157" s="163" t="s">
        <v>108</v>
      </c>
      <c r="I157" s="178"/>
      <c r="J157" s="179">
        <f>SUM(J158+J260+J343+J415+J517+J606+J655+J694)</f>
        <v>0</v>
      </c>
      <c r="L157" s="85"/>
      <c r="M157" s="88"/>
      <c r="N157" s="89"/>
      <c r="O157" s="89"/>
      <c r="P157" s="90" t="e">
        <f>P158+P260+P343+P415+#REF!+P517+P606+P655+P694</f>
        <v>#REF!</v>
      </c>
      <c r="Q157" s="89"/>
      <c r="R157" s="90" t="e">
        <f>R158+R260+R343+R415+#REF!+R517+R606+R655+R694</f>
        <v>#REF!</v>
      </c>
      <c r="S157" s="89"/>
      <c r="T157" s="91" t="e">
        <f>T158+T260+T343+T415+#REF!+T517+T606+T655+T694</f>
        <v>#REF!</v>
      </c>
      <c r="AR157" s="86" t="s">
        <v>42</v>
      </c>
      <c r="AT157" s="92" t="s">
        <v>40</v>
      </c>
      <c r="AU157" s="92" t="s">
        <v>41</v>
      </c>
      <c r="AY157" s="86" t="s">
        <v>109</v>
      </c>
      <c r="BK157" s="93" t="e">
        <f>BK158+BK260+BK343+BK415+#REF!+BK517+BK606+BK655+BK694</f>
        <v>#REF!</v>
      </c>
    </row>
    <row r="158" spans="1:65" s="7" customFormat="1" ht="22.9" customHeight="1" x14ac:dyDescent="0.2">
      <c r="B158" s="85"/>
      <c r="D158" s="86" t="s">
        <v>40</v>
      </c>
      <c r="E158" s="162" t="s">
        <v>42</v>
      </c>
      <c r="F158" s="162" t="s">
        <v>110</v>
      </c>
      <c r="I158" s="178"/>
      <c r="J158" s="180">
        <f>SUM(J159:J259)</f>
        <v>0</v>
      </c>
      <c r="L158" s="85"/>
      <c r="M158" s="88"/>
      <c r="N158" s="89"/>
      <c r="O158" s="89"/>
      <c r="P158" s="90">
        <f>SUM(P159:P259)</f>
        <v>460.65783000000005</v>
      </c>
      <c r="Q158" s="89"/>
      <c r="R158" s="90">
        <f>SUM(R159:R259)</f>
        <v>64.159340999999984</v>
      </c>
      <c r="S158" s="89"/>
      <c r="T158" s="91">
        <f>SUM(T159:T259)</f>
        <v>0</v>
      </c>
      <c r="AR158" s="86" t="s">
        <v>42</v>
      </c>
      <c r="AT158" s="92" t="s">
        <v>40</v>
      </c>
      <c r="AU158" s="92" t="s">
        <v>42</v>
      </c>
      <c r="AY158" s="86" t="s">
        <v>109</v>
      </c>
      <c r="BK158" s="93">
        <f>SUM(BK159:BK259)</f>
        <v>0</v>
      </c>
    </row>
    <row r="159" spans="1:65" s="2" customFormat="1" ht="16.5" customHeight="1" x14ac:dyDescent="0.2">
      <c r="A159" s="20"/>
      <c r="B159" s="95"/>
      <c r="C159" s="96" t="s">
        <v>42</v>
      </c>
      <c r="D159" s="96" t="s">
        <v>111</v>
      </c>
      <c r="E159" s="97" t="s">
        <v>112</v>
      </c>
      <c r="F159" s="98" t="s">
        <v>113</v>
      </c>
      <c r="G159" s="99" t="s">
        <v>114</v>
      </c>
      <c r="H159" s="100">
        <v>63</v>
      </c>
      <c r="I159" s="100"/>
      <c r="J159" s="100">
        <f>SUM(H159*I159)</f>
        <v>0</v>
      </c>
      <c r="K159" s="101"/>
      <c r="L159" s="21"/>
      <c r="M159" s="102" t="s">
        <v>0</v>
      </c>
      <c r="N159" s="103" t="s">
        <v>24</v>
      </c>
      <c r="O159" s="104">
        <v>0</v>
      </c>
      <c r="P159" s="104">
        <f>O159*H159</f>
        <v>0</v>
      </c>
      <c r="Q159" s="104">
        <v>0</v>
      </c>
      <c r="R159" s="104">
        <f>Q159*H159</f>
        <v>0</v>
      </c>
      <c r="S159" s="104">
        <v>0</v>
      </c>
      <c r="T159" s="105">
        <f>S159*H159</f>
        <v>0</v>
      </c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R159" s="106" t="s">
        <v>115</v>
      </c>
      <c r="AT159" s="106" t="s">
        <v>111</v>
      </c>
      <c r="AU159" s="106" t="s">
        <v>116</v>
      </c>
      <c r="AY159" s="12" t="s">
        <v>109</v>
      </c>
      <c r="BE159" s="107">
        <f>IF(N159="základná",J159,0)</f>
        <v>0</v>
      </c>
      <c r="BF159" s="107">
        <f>IF(N159="znížená",J159,0)</f>
        <v>0</v>
      </c>
      <c r="BG159" s="107">
        <f>IF(N159="zákl. prenesená",J159,0)</f>
        <v>0</v>
      </c>
      <c r="BH159" s="107">
        <f>IF(N159="zníž. prenesená",J159,0)</f>
        <v>0</v>
      </c>
      <c r="BI159" s="107">
        <f>IF(N159="nulová",J159,0)</f>
        <v>0</v>
      </c>
      <c r="BJ159" s="12" t="s">
        <v>116</v>
      </c>
      <c r="BK159" s="107">
        <f>ROUND(I159*H159,2)</f>
        <v>0</v>
      </c>
      <c r="BL159" s="12" t="s">
        <v>115</v>
      </c>
      <c r="BM159" s="106" t="s">
        <v>116</v>
      </c>
    </row>
    <row r="160" spans="1:65" s="8" customFormat="1" x14ac:dyDescent="0.2">
      <c r="B160" s="108"/>
      <c r="D160" s="109" t="s">
        <v>117</v>
      </c>
      <c r="E160" s="110" t="s">
        <v>0</v>
      </c>
      <c r="F160" s="111" t="s">
        <v>118</v>
      </c>
      <c r="H160" s="110" t="s">
        <v>0</v>
      </c>
      <c r="I160" s="181"/>
      <c r="J160" s="181"/>
      <c r="L160" s="108"/>
      <c r="M160" s="112"/>
      <c r="N160" s="113"/>
      <c r="O160" s="113"/>
      <c r="P160" s="113"/>
      <c r="Q160" s="113"/>
      <c r="R160" s="113"/>
      <c r="S160" s="113"/>
      <c r="T160" s="114"/>
      <c r="AT160" s="110" t="s">
        <v>117</v>
      </c>
      <c r="AU160" s="110" t="s">
        <v>116</v>
      </c>
      <c r="AV160" s="8" t="s">
        <v>42</v>
      </c>
      <c r="AW160" s="8" t="s">
        <v>15</v>
      </c>
      <c r="AX160" s="8" t="s">
        <v>41</v>
      </c>
      <c r="AY160" s="110" t="s">
        <v>109</v>
      </c>
    </row>
    <row r="161" spans="1:65" s="9" customFormat="1" x14ac:dyDescent="0.2">
      <c r="B161" s="115"/>
      <c r="D161" s="109" t="s">
        <v>117</v>
      </c>
      <c r="E161" s="116" t="s">
        <v>0</v>
      </c>
      <c r="F161" s="117" t="s">
        <v>119</v>
      </c>
      <c r="H161" s="118">
        <v>56.25</v>
      </c>
      <c r="I161" s="118"/>
      <c r="J161" s="118"/>
      <c r="L161" s="115"/>
      <c r="M161" s="119"/>
      <c r="N161" s="120"/>
      <c r="O161" s="120"/>
      <c r="P161" s="120"/>
      <c r="Q161" s="120"/>
      <c r="R161" s="120"/>
      <c r="S161" s="120"/>
      <c r="T161" s="121"/>
      <c r="AT161" s="116" t="s">
        <v>117</v>
      </c>
      <c r="AU161" s="116" t="s">
        <v>116</v>
      </c>
      <c r="AV161" s="9" t="s">
        <v>116</v>
      </c>
      <c r="AW161" s="9" t="s">
        <v>15</v>
      </c>
      <c r="AX161" s="9" t="s">
        <v>41</v>
      </c>
      <c r="AY161" s="116" t="s">
        <v>109</v>
      </c>
    </row>
    <row r="162" spans="1:65" s="9" customFormat="1" x14ac:dyDescent="0.2">
      <c r="B162" s="115"/>
      <c r="D162" s="109" t="s">
        <v>117</v>
      </c>
      <c r="E162" s="116" t="s">
        <v>0</v>
      </c>
      <c r="F162" s="117" t="s">
        <v>120</v>
      </c>
      <c r="H162" s="118">
        <v>6.75</v>
      </c>
      <c r="I162" s="118"/>
      <c r="J162" s="118"/>
      <c r="L162" s="115"/>
      <c r="M162" s="119"/>
      <c r="N162" s="120"/>
      <c r="O162" s="120"/>
      <c r="P162" s="120"/>
      <c r="Q162" s="120"/>
      <c r="R162" s="120"/>
      <c r="S162" s="120"/>
      <c r="T162" s="121"/>
      <c r="AT162" s="116" t="s">
        <v>117</v>
      </c>
      <c r="AU162" s="116" t="s">
        <v>116</v>
      </c>
      <c r="AV162" s="9" t="s">
        <v>116</v>
      </c>
      <c r="AW162" s="9" t="s">
        <v>15</v>
      </c>
      <c r="AX162" s="9" t="s">
        <v>41</v>
      </c>
      <c r="AY162" s="116" t="s">
        <v>109</v>
      </c>
    </row>
    <row r="163" spans="1:65" s="10" customFormat="1" x14ac:dyDescent="0.2">
      <c r="B163" s="122"/>
      <c r="D163" s="109" t="s">
        <v>117</v>
      </c>
      <c r="E163" s="123" t="s">
        <v>0</v>
      </c>
      <c r="F163" s="124" t="s">
        <v>121</v>
      </c>
      <c r="H163" s="125">
        <v>63</v>
      </c>
      <c r="I163" s="125"/>
      <c r="J163" s="125"/>
      <c r="L163" s="122"/>
      <c r="M163" s="126"/>
      <c r="N163" s="127"/>
      <c r="O163" s="127"/>
      <c r="P163" s="127"/>
      <c r="Q163" s="127"/>
      <c r="R163" s="127"/>
      <c r="S163" s="127"/>
      <c r="T163" s="128"/>
      <c r="AT163" s="123" t="s">
        <v>117</v>
      </c>
      <c r="AU163" s="123" t="s">
        <v>116</v>
      </c>
      <c r="AV163" s="10" t="s">
        <v>115</v>
      </c>
      <c r="AW163" s="10" t="s">
        <v>15</v>
      </c>
      <c r="AX163" s="10" t="s">
        <v>42</v>
      </c>
      <c r="AY163" s="123" t="s">
        <v>109</v>
      </c>
    </row>
    <row r="164" spans="1:65" s="2" customFormat="1" ht="24.2" customHeight="1" x14ac:dyDescent="0.2">
      <c r="A164" s="20"/>
      <c r="B164" s="95"/>
      <c r="C164" s="96" t="s">
        <v>116</v>
      </c>
      <c r="D164" s="96" t="s">
        <v>111</v>
      </c>
      <c r="E164" s="97" t="s">
        <v>122</v>
      </c>
      <c r="F164" s="98" t="s">
        <v>123</v>
      </c>
      <c r="G164" s="99" t="s">
        <v>114</v>
      </c>
      <c r="H164" s="100">
        <v>63</v>
      </c>
      <c r="I164" s="100"/>
      <c r="J164" s="100">
        <f>SUM(H164*I164)</f>
        <v>0</v>
      </c>
      <c r="K164" s="101"/>
      <c r="L164" s="21"/>
      <c r="M164" s="102" t="s">
        <v>0</v>
      </c>
      <c r="N164" s="103" t="s">
        <v>24</v>
      </c>
      <c r="O164" s="104">
        <v>0</v>
      </c>
      <c r="P164" s="104">
        <f>O164*H164</f>
        <v>0</v>
      </c>
      <c r="Q164" s="104">
        <v>0</v>
      </c>
      <c r="R164" s="104">
        <f>Q164*H164</f>
        <v>0</v>
      </c>
      <c r="S164" s="104">
        <v>0</v>
      </c>
      <c r="T164" s="105">
        <f>S164*H164</f>
        <v>0</v>
      </c>
      <c r="U164" s="20"/>
      <c r="V164" s="20"/>
      <c r="W164" s="20"/>
      <c r="X164" s="20"/>
      <c r="Y164" s="20"/>
      <c r="Z164" s="20"/>
      <c r="AA164" s="20"/>
      <c r="AB164" s="20"/>
      <c r="AC164" s="20"/>
      <c r="AD164" s="20"/>
      <c r="AE164" s="20"/>
      <c r="AR164" s="106" t="s">
        <v>115</v>
      </c>
      <c r="AT164" s="106" t="s">
        <v>111</v>
      </c>
      <c r="AU164" s="106" t="s">
        <v>116</v>
      </c>
      <c r="AY164" s="12" t="s">
        <v>109</v>
      </c>
      <c r="BE164" s="107">
        <f>IF(N164="základná",J164,0)</f>
        <v>0</v>
      </c>
      <c r="BF164" s="107">
        <f>IF(N164="znížená",J164,0)</f>
        <v>0</v>
      </c>
      <c r="BG164" s="107">
        <f>IF(N164="zákl. prenesená",J164,0)</f>
        <v>0</v>
      </c>
      <c r="BH164" s="107">
        <f>IF(N164="zníž. prenesená",J164,0)</f>
        <v>0</v>
      </c>
      <c r="BI164" s="107">
        <f>IF(N164="nulová",J164,0)</f>
        <v>0</v>
      </c>
      <c r="BJ164" s="12" t="s">
        <v>116</v>
      </c>
      <c r="BK164" s="107">
        <f>ROUND(I164*H164,2)</f>
        <v>0</v>
      </c>
      <c r="BL164" s="12" t="s">
        <v>115</v>
      </c>
      <c r="BM164" s="106" t="s">
        <v>115</v>
      </c>
    </row>
    <row r="165" spans="1:65" s="2" customFormat="1" ht="21.75" customHeight="1" x14ac:dyDescent="0.2">
      <c r="A165" s="20"/>
      <c r="B165" s="95"/>
      <c r="C165" s="96" t="s">
        <v>124</v>
      </c>
      <c r="D165" s="96" t="s">
        <v>111</v>
      </c>
      <c r="E165" s="97" t="s">
        <v>125</v>
      </c>
      <c r="F165" s="98" t="s">
        <v>126</v>
      </c>
      <c r="G165" s="99" t="s">
        <v>114</v>
      </c>
      <c r="H165" s="100">
        <v>55.8</v>
      </c>
      <c r="I165" s="100"/>
      <c r="J165" s="100">
        <f>SUM(H165*I165)</f>
        <v>0</v>
      </c>
      <c r="K165" s="101"/>
      <c r="L165" s="21"/>
      <c r="M165" s="102" t="s">
        <v>0</v>
      </c>
      <c r="N165" s="103" t="s">
        <v>24</v>
      </c>
      <c r="O165" s="104">
        <v>0</v>
      </c>
      <c r="P165" s="104">
        <f>O165*H165</f>
        <v>0</v>
      </c>
      <c r="Q165" s="104">
        <v>0</v>
      </c>
      <c r="R165" s="104">
        <f>Q165*H165</f>
        <v>0</v>
      </c>
      <c r="S165" s="104">
        <v>0</v>
      </c>
      <c r="T165" s="105">
        <f>S165*H165</f>
        <v>0</v>
      </c>
      <c r="U165" s="20"/>
      <c r="V165" s="20"/>
      <c r="W165" s="20"/>
      <c r="X165" s="20"/>
      <c r="Y165" s="20"/>
      <c r="Z165" s="20"/>
      <c r="AA165" s="20"/>
      <c r="AB165" s="20"/>
      <c r="AC165" s="20"/>
      <c r="AD165" s="20"/>
      <c r="AE165" s="20"/>
      <c r="AR165" s="106" t="s">
        <v>115</v>
      </c>
      <c r="AT165" s="106" t="s">
        <v>111</v>
      </c>
      <c r="AU165" s="106" t="s">
        <v>116</v>
      </c>
      <c r="AY165" s="12" t="s">
        <v>109</v>
      </c>
      <c r="BE165" s="107">
        <f>IF(N165="základná",J165,0)</f>
        <v>0</v>
      </c>
      <c r="BF165" s="107">
        <f>IF(N165="znížená",J165,0)</f>
        <v>0</v>
      </c>
      <c r="BG165" s="107">
        <f>IF(N165="zákl. prenesená",J165,0)</f>
        <v>0</v>
      </c>
      <c r="BH165" s="107">
        <f>IF(N165="zníž. prenesená",J165,0)</f>
        <v>0</v>
      </c>
      <c r="BI165" s="107">
        <f>IF(N165="nulová",J165,0)</f>
        <v>0</v>
      </c>
      <c r="BJ165" s="12" t="s">
        <v>116</v>
      </c>
      <c r="BK165" s="107">
        <f>ROUND(I165*H165,2)</f>
        <v>0</v>
      </c>
      <c r="BL165" s="12" t="s">
        <v>115</v>
      </c>
      <c r="BM165" s="106" t="s">
        <v>127</v>
      </c>
    </row>
    <row r="166" spans="1:65" s="8" customFormat="1" x14ac:dyDescent="0.2">
      <c r="B166" s="108"/>
      <c r="D166" s="109" t="s">
        <v>117</v>
      </c>
      <c r="E166" s="110" t="s">
        <v>0</v>
      </c>
      <c r="F166" s="111" t="s">
        <v>128</v>
      </c>
      <c r="H166" s="110" t="s">
        <v>0</v>
      </c>
      <c r="I166" s="181"/>
      <c r="J166" s="181"/>
      <c r="L166" s="108"/>
      <c r="M166" s="112"/>
      <c r="N166" s="113"/>
      <c r="O166" s="113"/>
      <c r="P166" s="113"/>
      <c r="Q166" s="113"/>
      <c r="R166" s="113"/>
      <c r="S166" s="113"/>
      <c r="T166" s="114"/>
      <c r="AT166" s="110" t="s">
        <v>117</v>
      </c>
      <c r="AU166" s="110" t="s">
        <v>116</v>
      </c>
      <c r="AV166" s="8" t="s">
        <v>42</v>
      </c>
      <c r="AW166" s="8" t="s">
        <v>15</v>
      </c>
      <c r="AX166" s="8" t="s">
        <v>41</v>
      </c>
      <c r="AY166" s="110" t="s">
        <v>109</v>
      </c>
    </row>
    <row r="167" spans="1:65" s="9" customFormat="1" x14ac:dyDescent="0.2">
      <c r="B167" s="115"/>
      <c r="D167" s="109" t="s">
        <v>117</v>
      </c>
      <c r="E167" s="116" t="s">
        <v>0</v>
      </c>
      <c r="F167" s="117" t="s">
        <v>129</v>
      </c>
      <c r="H167" s="118">
        <v>7.2</v>
      </c>
      <c r="I167" s="118"/>
      <c r="J167" s="118"/>
      <c r="L167" s="115"/>
      <c r="M167" s="119"/>
      <c r="N167" s="120"/>
      <c r="O167" s="120"/>
      <c r="P167" s="120"/>
      <c r="Q167" s="120"/>
      <c r="R167" s="120"/>
      <c r="S167" s="120"/>
      <c r="T167" s="121"/>
      <c r="AT167" s="116" t="s">
        <v>117</v>
      </c>
      <c r="AU167" s="116" t="s">
        <v>116</v>
      </c>
      <c r="AV167" s="9" t="s">
        <v>116</v>
      </c>
      <c r="AW167" s="9" t="s">
        <v>15</v>
      </c>
      <c r="AX167" s="9" t="s">
        <v>41</v>
      </c>
      <c r="AY167" s="116" t="s">
        <v>109</v>
      </c>
    </row>
    <row r="168" spans="1:65" s="8" customFormat="1" x14ac:dyDescent="0.2">
      <c r="B168" s="108"/>
      <c r="D168" s="109" t="s">
        <v>117</v>
      </c>
      <c r="E168" s="110" t="s">
        <v>0</v>
      </c>
      <c r="F168" s="111" t="s">
        <v>130</v>
      </c>
      <c r="H168" s="110" t="s">
        <v>0</v>
      </c>
      <c r="I168" s="181"/>
      <c r="J168" s="181"/>
      <c r="L168" s="108"/>
      <c r="M168" s="112"/>
      <c r="N168" s="113"/>
      <c r="O168" s="113"/>
      <c r="P168" s="113"/>
      <c r="Q168" s="113"/>
      <c r="R168" s="113"/>
      <c r="S168" s="113"/>
      <c r="T168" s="114"/>
      <c r="AT168" s="110" t="s">
        <v>117</v>
      </c>
      <c r="AU168" s="110" t="s">
        <v>116</v>
      </c>
      <c r="AV168" s="8" t="s">
        <v>42</v>
      </c>
      <c r="AW168" s="8" t="s">
        <v>15</v>
      </c>
      <c r="AX168" s="8" t="s">
        <v>41</v>
      </c>
      <c r="AY168" s="110" t="s">
        <v>109</v>
      </c>
    </row>
    <row r="169" spans="1:65" s="9" customFormat="1" x14ac:dyDescent="0.2">
      <c r="B169" s="115"/>
      <c r="D169" s="109" t="s">
        <v>117</v>
      </c>
      <c r="E169" s="116" t="s">
        <v>0</v>
      </c>
      <c r="F169" s="117" t="s">
        <v>131</v>
      </c>
      <c r="H169" s="118">
        <v>15</v>
      </c>
      <c r="I169" s="118"/>
      <c r="J169" s="118"/>
      <c r="L169" s="115"/>
      <c r="M169" s="119"/>
      <c r="N169" s="120"/>
      <c r="O169" s="120"/>
      <c r="P169" s="120"/>
      <c r="Q169" s="120"/>
      <c r="R169" s="120"/>
      <c r="S169" s="120"/>
      <c r="T169" s="121"/>
      <c r="AT169" s="116" t="s">
        <v>117</v>
      </c>
      <c r="AU169" s="116" t="s">
        <v>116</v>
      </c>
      <c r="AV169" s="9" t="s">
        <v>116</v>
      </c>
      <c r="AW169" s="9" t="s">
        <v>15</v>
      </c>
      <c r="AX169" s="9" t="s">
        <v>41</v>
      </c>
      <c r="AY169" s="116" t="s">
        <v>109</v>
      </c>
    </row>
    <row r="170" spans="1:65" s="9" customFormat="1" x14ac:dyDescent="0.2">
      <c r="B170" s="115"/>
      <c r="D170" s="109" t="s">
        <v>117</v>
      </c>
      <c r="E170" s="116" t="s">
        <v>0</v>
      </c>
      <c r="F170" s="117" t="s">
        <v>132</v>
      </c>
      <c r="H170" s="118">
        <v>15.6</v>
      </c>
      <c r="I170" s="118"/>
      <c r="J170" s="118"/>
      <c r="L170" s="115"/>
      <c r="M170" s="119"/>
      <c r="N170" s="120"/>
      <c r="O170" s="120"/>
      <c r="P170" s="120"/>
      <c r="Q170" s="120"/>
      <c r="R170" s="120"/>
      <c r="S170" s="120"/>
      <c r="T170" s="121"/>
      <c r="AT170" s="116" t="s">
        <v>117</v>
      </c>
      <c r="AU170" s="116" t="s">
        <v>116</v>
      </c>
      <c r="AV170" s="9" t="s">
        <v>116</v>
      </c>
      <c r="AW170" s="9" t="s">
        <v>15</v>
      </c>
      <c r="AX170" s="9" t="s">
        <v>41</v>
      </c>
      <c r="AY170" s="116" t="s">
        <v>109</v>
      </c>
    </row>
    <row r="171" spans="1:65" s="8" customFormat="1" x14ac:dyDescent="0.2">
      <c r="B171" s="108"/>
      <c r="D171" s="109" t="s">
        <v>117</v>
      </c>
      <c r="E171" s="110" t="s">
        <v>0</v>
      </c>
      <c r="F171" s="111" t="s">
        <v>133</v>
      </c>
      <c r="H171" s="110" t="s">
        <v>0</v>
      </c>
      <c r="I171" s="181"/>
      <c r="J171" s="181"/>
      <c r="L171" s="108"/>
      <c r="M171" s="112"/>
      <c r="N171" s="113"/>
      <c r="O171" s="113"/>
      <c r="P171" s="113"/>
      <c r="Q171" s="113"/>
      <c r="R171" s="113"/>
      <c r="S171" s="113"/>
      <c r="T171" s="114"/>
      <c r="AT171" s="110" t="s">
        <v>117</v>
      </c>
      <c r="AU171" s="110" t="s">
        <v>116</v>
      </c>
      <c r="AV171" s="8" t="s">
        <v>42</v>
      </c>
      <c r="AW171" s="8" t="s">
        <v>15</v>
      </c>
      <c r="AX171" s="8" t="s">
        <v>41</v>
      </c>
      <c r="AY171" s="110" t="s">
        <v>109</v>
      </c>
    </row>
    <row r="172" spans="1:65" s="9" customFormat="1" x14ac:dyDescent="0.2">
      <c r="B172" s="115"/>
      <c r="D172" s="109" t="s">
        <v>117</v>
      </c>
      <c r="E172" s="116" t="s">
        <v>0</v>
      </c>
      <c r="F172" s="117" t="s">
        <v>134</v>
      </c>
      <c r="H172" s="118">
        <v>18</v>
      </c>
      <c r="I172" s="118"/>
      <c r="J172" s="118"/>
      <c r="L172" s="115"/>
      <c r="M172" s="119"/>
      <c r="N172" s="120"/>
      <c r="O172" s="120"/>
      <c r="P172" s="120"/>
      <c r="Q172" s="120"/>
      <c r="R172" s="120"/>
      <c r="S172" s="120"/>
      <c r="T172" s="121"/>
      <c r="AT172" s="116" t="s">
        <v>117</v>
      </c>
      <c r="AU172" s="116" t="s">
        <v>116</v>
      </c>
      <c r="AV172" s="9" t="s">
        <v>116</v>
      </c>
      <c r="AW172" s="9" t="s">
        <v>15</v>
      </c>
      <c r="AX172" s="9" t="s">
        <v>41</v>
      </c>
      <c r="AY172" s="116" t="s">
        <v>109</v>
      </c>
    </row>
    <row r="173" spans="1:65" s="10" customFormat="1" x14ac:dyDescent="0.2">
      <c r="B173" s="122"/>
      <c r="D173" s="109" t="s">
        <v>117</v>
      </c>
      <c r="E173" s="123" t="s">
        <v>0</v>
      </c>
      <c r="F173" s="124" t="s">
        <v>121</v>
      </c>
      <c r="H173" s="125">
        <v>55.8</v>
      </c>
      <c r="I173" s="125"/>
      <c r="J173" s="125"/>
      <c r="L173" s="122"/>
      <c r="M173" s="126"/>
      <c r="N173" s="127"/>
      <c r="O173" s="127"/>
      <c r="P173" s="127"/>
      <c r="Q173" s="127"/>
      <c r="R173" s="127"/>
      <c r="S173" s="127"/>
      <c r="T173" s="128"/>
      <c r="AT173" s="123" t="s">
        <v>117</v>
      </c>
      <c r="AU173" s="123" t="s">
        <v>116</v>
      </c>
      <c r="AV173" s="10" t="s">
        <v>115</v>
      </c>
      <c r="AW173" s="10" t="s">
        <v>15</v>
      </c>
      <c r="AX173" s="10" t="s">
        <v>42</v>
      </c>
      <c r="AY173" s="123" t="s">
        <v>109</v>
      </c>
    </row>
    <row r="174" spans="1:65" s="2" customFormat="1" ht="37.9" customHeight="1" x14ac:dyDescent="0.2">
      <c r="A174" s="20"/>
      <c r="B174" s="95"/>
      <c r="C174" s="96" t="s">
        <v>115</v>
      </c>
      <c r="D174" s="96" t="s">
        <v>111</v>
      </c>
      <c r="E174" s="97" t="s">
        <v>135</v>
      </c>
      <c r="F174" s="98" t="s">
        <v>136</v>
      </c>
      <c r="G174" s="99" t="s">
        <v>114</v>
      </c>
      <c r="H174" s="100">
        <v>55.8</v>
      </c>
      <c r="I174" s="100"/>
      <c r="J174" s="100">
        <f>SUM(H174*I174)</f>
        <v>0</v>
      </c>
      <c r="K174" s="101"/>
      <c r="L174" s="21"/>
      <c r="M174" s="102" t="s">
        <v>0</v>
      </c>
      <c r="N174" s="103" t="s">
        <v>24</v>
      </c>
      <c r="O174" s="104">
        <v>0</v>
      </c>
      <c r="P174" s="104">
        <f>O174*H174</f>
        <v>0</v>
      </c>
      <c r="Q174" s="104">
        <v>0</v>
      </c>
      <c r="R174" s="104">
        <f>Q174*H174</f>
        <v>0</v>
      </c>
      <c r="S174" s="104">
        <v>0</v>
      </c>
      <c r="T174" s="105">
        <f>S174*H174</f>
        <v>0</v>
      </c>
      <c r="U174" s="20"/>
      <c r="V174" s="20"/>
      <c r="W174" s="20"/>
      <c r="X174" s="20"/>
      <c r="Y174" s="20"/>
      <c r="Z174" s="20"/>
      <c r="AA174" s="20"/>
      <c r="AB174" s="20"/>
      <c r="AC174" s="20"/>
      <c r="AD174" s="20"/>
      <c r="AE174" s="20"/>
      <c r="AR174" s="106" t="s">
        <v>115</v>
      </c>
      <c r="AT174" s="106" t="s">
        <v>111</v>
      </c>
      <c r="AU174" s="106" t="s">
        <v>116</v>
      </c>
      <c r="AY174" s="12" t="s">
        <v>109</v>
      </c>
      <c r="BE174" s="107">
        <f>IF(N174="základná",J174,0)</f>
        <v>0</v>
      </c>
      <c r="BF174" s="107">
        <f>IF(N174="znížená",J174,0)</f>
        <v>0</v>
      </c>
      <c r="BG174" s="107">
        <f>IF(N174="zákl. prenesená",J174,0)</f>
        <v>0</v>
      </c>
      <c r="BH174" s="107">
        <f>IF(N174="zníž. prenesená",J174,0)</f>
        <v>0</v>
      </c>
      <c r="BI174" s="107">
        <f>IF(N174="nulová",J174,0)</f>
        <v>0</v>
      </c>
      <c r="BJ174" s="12" t="s">
        <v>116</v>
      </c>
      <c r="BK174" s="107">
        <f>ROUND(I174*H174,2)</f>
        <v>0</v>
      </c>
      <c r="BL174" s="12" t="s">
        <v>115</v>
      </c>
      <c r="BM174" s="106" t="s">
        <v>137</v>
      </c>
    </row>
    <row r="175" spans="1:65" s="2" customFormat="1" ht="16.5" customHeight="1" x14ac:dyDescent="0.2">
      <c r="A175" s="20"/>
      <c r="B175" s="95"/>
      <c r="C175" s="96" t="s">
        <v>138</v>
      </c>
      <c r="D175" s="96" t="s">
        <v>111</v>
      </c>
      <c r="E175" s="97" t="s">
        <v>139</v>
      </c>
      <c r="F175" s="98" t="s">
        <v>140</v>
      </c>
      <c r="G175" s="99" t="s">
        <v>114</v>
      </c>
      <c r="H175" s="100">
        <v>216.34</v>
      </c>
      <c r="I175" s="100"/>
      <c r="J175" s="100">
        <f>SUM(H175*I175)</f>
        <v>0</v>
      </c>
      <c r="K175" s="101"/>
      <c r="L175" s="21"/>
      <c r="M175" s="102" t="s">
        <v>0</v>
      </c>
      <c r="N175" s="103" t="s">
        <v>24</v>
      </c>
      <c r="O175" s="104">
        <v>0</v>
      </c>
      <c r="P175" s="104">
        <f>O175*H175</f>
        <v>0</v>
      </c>
      <c r="Q175" s="104">
        <v>0</v>
      </c>
      <c r="R175" s="104">
        <f>Q175*H175</f>
        <v>0</v>
      </c>
      <c r="S175" s="104">
        <v>0</v>
      </c>
      <c r="T175" s="105">
        <f>S175*H175</f>
        <v>0</v>
      </c>
      <c r="U175" s="20"/>
      <c r="V175" s="20"/>
      <c r="W175" s="20"/>
      <c r="X175" s="20"/>
      <c r="Y175" s="20"/>
      <c r="Z175" s="20"/>
      <c r="AA175" s="20"/>
      <c r="AB175" s="20"/>
      <c r="AC175" s="20"/>
      <c r="AD175" s="20"/>
      <c r="AE175" s="20"/>
      <c r="AR175" s="106" t="s">
        <v>115</v>
      </c>
      <c r="AT175" s="106" t="s">
        <v>111</v>
      </c>
      <c r="AU175" s="106" t="s">
        <v>116</v>
      </c>
      <c r="AY175" s="12" t="s">
        <v>109</v>
      </c>
      <c r="BE175" s="107">
        <f>IF(N175="základná",J175,0)</f>
        <v>0</v>
      </c>
      <c r="BF175" s="107">
        <f>IF(N175="znížená",J175,0)</f>
        <v>0</v>
      </c>
      <c r="BG175" s="107">
        <f>IF(N175="zákl. prenesená",J175,0)</f>
        <v>0</v>
      </c>
      <c r="BH175" s="107">
        <f>IF(N175="zníž. prenesená",J175,0)</f>
        <v>0</v>
      </c>
      <c r="BI175" s="107">
        <f>IF(N175="nulová",J175,0)</f>
        <v>0</v>
      </c>
      <c r="BJ175" s="12" t="s">
        <v>116</v>
      </c>
      <c r="BK175" s="107">
        <f>ROUND(I175*H175,2)</f>
        <v>0</v>
      </c>
      <c r="BL175" s="12" t="s">
        <v>115</v>
      </c>
      <c r="BM175" s="106" t="s">
        <v>141</v>
      </c>
    </row>
    <row r="176" spans="1:65" s="8" customFormat="1" x14ac:dyDescent="0.2">
      <c r="B176" s="108"/>
      <c r="D176" s="109" t="s">
        <v>117</v>
      </c>
      <c r="E176" s="110" t="s">
        <v>0</v>
      </c>
      <c r="F176" s="111" t="s">
        <v>142</v>
      </c>
      <c r="H176" s="110" t="s">
        <v>0</v>
      </c>
      <c r="I176" s="181"/>
      <c r="J176" s="181"/>
      <c r="L176" s="108"/>
      <c r="M176" s="112"/>
      <c r="N176" s="113"/>
      <c r="O176" s="113"/>
      <c r="P176" s="113"/>
      <c r="Q176" s="113"/>
      <c r="R176" s="113"/>
      <c r="S176" s="113"/>
      <c r="T176" s="114"/>
      <c r="AT176" s="110" t="s">
        <v>117</v>
      </c>
      <c r="AU176" s="110" t="s">
        <v>116</v>
      </c>
      <c r="AV176" s="8" t="s">
        <v>42</v>
      </c>
      <c r="AW176" s="8" t="s">
        <v>15</v>
      </c>
      <c r="AX176" s="8" t="s">
        <v>41</v>
      </c>
      <c r="AY176" s="110" t="s">
        <v>109</v>
      </c>
    </row>
    <row r="177" spans="2:51" s="9" customFormat="1" x14ac:dyDescent="0.2">
      <c r="B177" s="115"/>
      <c r="D177" s="109" t="s">
        <v>117</v>
      </c>
      <c r="E177" s="116" t="s">
        <v>0</v>
      </c>
      <c r="F177" s="117" t="s">
        <v>143</v>
      </c>
      <c r="H177" s="118">
        <v>27.991</v>
      </c>
      <c r="I177" s="118"/>
      <c r="J177" s="118"/>
      <c r="L177" s="115"/>
      <c r="M177" s="119"/>
      <c r="N177" s="120"/>
      <c r="O177" s="120"/>
      <c r="P177" s="120"/>
      <c r="Q177" s="120"/>
      <c r="R177" s="120"/>
      <c r="S177" s="120"/>
      <c r="T177" s="121"/>
      <c r="AT177" s="116" t="s">
        <v>117</v>
      </c>
      <c r="AU177" s="116" t="s">
        <v>116</v>
      </c>
      <c r="AV177" s="9" t="s">
        <v>116</v>
      </c>
      <c r="AW177" s="9" t="s">
        <v>15</v>
      </c>
      <c r="AX177" s="9" t="s">
        <v>41</v>
      </c>
      <c r="AY177" s="116" t="s">
        <v>109</v>
      </c>
    </row>
    <row r="178" spans="2:51" s="9" customFormat="1" x14ac:dyDescent="0.2">
      <c r="B178" s="115"/>
      <c r="D178" s="109" t="s">
        <v>117</v>
      </c>
      <c r="E178" s="116" t="s">
        <v>0</v>
      </c>
      <c r="F178" s="117" t="s">
        <v>144</v>
      </c>
      <c r="H178" s="118">
        <v>20.597000000000001</v>
      </c>
      <c r="I178" s="118"/>
      <c r="J178" s="118"/>
      <c r="L178" s="115"/>
      <c r="M178" s="119"/>
      <c r="N178" s="120"/>
      <c r="O178" s="120"/>
      <c r="P178" s="120"/>
      <c r="Q178" s="120"/>
      <c r="R178" s="120"/>
      <c r="S178" s="120"/>
      <c r="T178" s="121"/>
      <c r="AT178" s="116" t="s">
        <v>117</v>
      </c>
      <c r="AU178" s="116" t="s">
        <v>116</v>
      </c>
      <c r="AV178" s="9" t="s">
        <v>116</v>
      </c>
      <c r="AW178" s="9" t="s">
        <v>15</v>
      </c>
      <c r="AX178" s="9" t="s">
        <v>41</v>
      </c>
      <c r="AY178" s="116" t="s">
        <v>109</v>
      </c>
    </row>
    <row r="179" spans="2:51" s="9" customFormat="1" x14ac:dyDescent="0.2">
      <c r="B179" s="115"/>
      <c r="D179" s="109" t="s">
        <v>117</v>
      </c>
      <c r="E179" s="116" t="s">
        <v>0</v>
      </c>
      <c r="F179" s="117" t="s">
        <v>145</v>
      </c>
      <c r="H179" s="118">
        <v>9.4190000000000005</v>
      </c>
      <c r="I179" s="118"/>
      <c r="J179" s="118"/>
      <c r="L179" s="115"/>
      <c r="M179" s="119"/>
      <c r="N179" s="120"/>
      <c r="O179" s="120"/>
      <c r="P179" s="120"/>
      <c r="Q179" s="120"/>
      <c r="R179" s="120"/>
      <c r="S179" s="120"/>
      <c r="T179" s="121"/>
      <c r="AT179" s="116" t="s">
        <v>117</v>
      </c>
      <c r="AU179" s="116" t="s">
        <v>116</v>
      </c>
      <c r="AV179" s="9" t="s">
        <v>116</v>
      </c>
      <c r="AW179" s="9" t="s">
        <v>15</v>
      </c>
      <c r="AX179" s="9" t="s">
        <v>41</v>
      </c>
      <c r="AY179" s="116" t="s">
        <v>109</v>
      </c>
    </row>
    <row r="180" spans="2:51" s="9" customFormat="1" x14ac:dyDescent="0.2">
      <c r="B180" s="115"/>
      <c r="D180" s="109" t="s">
        <v>117</v>
      </c>
      <c r="E180" s="116" t="s">
        <v>0</v>
      </c>
      <c r="F180" s="117" t="s">
        <v>146</v>
      </c>
      <c r="H180" s="118">
        <v>18.63</v>
      </c>
      <c r="I180" s="118"/>
      <c r="J180" s="118"/>
      <c r="L180" s="115"/>
      <c r="M180" s="119"/>
      <c r="N180" s="120"/>
      <c r="O180" s="120"/>
      <c r="P180" s="120"/>
      <c r="Q180" s="120"/>
      <c r="R180" s="120"/>
      <c r="S180" s="120"/>
      <c r="T180" s="121"/>
      <c r="AT180" s="116" t="s">
        <v>117</v>
      </c>
      <c r="AU180" s="116" t="s">
        <v>116</v>
      </c>
      <c r="AV180" s="9" t="s">
        <v>116</v>
      </c>
      <c r="AW180" s="9" t="s">
        <v>15</v>
      </c>
      <c r="AX180" s="9" t="s">
        <v>41</v>
      </c>
      <c r="AY180" s="116" t="s">
        <v>109</v>
      </c>
    </row>
    <row r="181" spans="2:51" s="9" customFormat="1" x14ac:dyDescent="0.2">
      <c r="B181" s="115"/>
      <c r="D181" s="109" t="s">
        <v>117</v>
      </c>
      <c r="E181" s="116" t="s">
        <v>0</v>
      </c>
      <c r="F181" s="117" t="s">
        <v>147</v>
      </c>
      <c r="H181" s="118">
        <v>11.537000000000001</v>
      </c>
      <c r="I181" s="118"/>
      <c r="J181" s="118"/>
      <c r="L181" s="115"/>
      <c r="M181" s="119"/>
      <c r="N181" s="120"/>
      <c r="O181" s="120"/>
      <c r="P181" s="120"/>
      <c r="Q181" s="120"/>
      <c r="R181" s="120"/>
      <c r="S181" s="120"/>
      <c r="T181" s="121"/>
      <c r="AT181" s="116" t="s">
        <v>117</v>
      </c>
      <c r="AU181" s="116" t="s">
        <v>116</v>
      </c>
      <c r="AV181" s="9" t="s">
        <v>116</v>
      </c>
      <c r="AW181" s="9" t="s">
        <v>15</v>
      </c>
      <c r="AX181" s="9" t="s">
        <v>41</v>
      </c>
      <c r="AY181" s="116" t="s">
        <v>109</v>
      </c>
    </row>
    <row r="182" spans="2:51" s="9" customFormat="1" x14ac:dyDescent="0.2">
      <c r="B182" s="115"/>
      <c r="D182" s="109" t="s">
        <v>117</v>
      </c>
      <c r="E182" s="116" t="s">
        <v>0</v>
      </c>
      <c r="F182" s="117" t="s">
        <v>148</v>
      </c>
      <c r="H182" s="118">
        <v>26.507999999999999</v>
      </c>
      <c r="I182" s="118"/>
      <c r="J182" s="118"/>
      <c r="L182" s="115"/>
      <c r="M182" s="119"/>
      <c r="N182" s="120"/>
      <c r="O182" s="120"/>
      <c r="P182" s="120"/>
      <c r="Q182" s="120"/>
      <c r="R182" s="120"/>
      <c r="S182" s="120"/>
      <c r="T182" s="121"/>
      <c r="AT182" s="116" t="s">
        <v>117</v>
      </c>
      <c r="AU182" s="116" t="s">
        <v>116</v>
      </c>
      <c r="AV182" s="9" t="s">
        <v>116</v>
      </c>
      <c r="AW182" s="9" t="s">
        <v>15</v>
      </c>
      <c r="AX182" s="9" t="s">
        <v>41</v>
      </c>
      <c r="AY182" s="116" t="s">
        <v>109</v>
      </c>
    </row>
    <row r="183" spans="2:51" s="9" customFormat="1" x14ac:dyDescent="0.2">
      <c r="B183" s="115"/>
      <c r="D183" s="109" t="s">
        <v>117</v>
      </c>
      <c r="E183" s="116" t="s">
        <v>0</v>
      </c>
      <c r="F183" s="117" t="s">
        <v>149</v>
      </c>
      <c r="H183" s="118">
        <v>8.7919999999999998</v>
      </c>
      <c r="I183" s="118"/>
      <c r="J183" s="118"/>
      <c r="L183" s="115"/>
      <c r="M183" s="119"/>
      <c r="N183" s="120"/>
      <c r="O183" s="120"/>
      <c r="P183" s="120"/>
      <c r="Q183" s="120"/>
      <c r="R183" s="120"/>
      <c r="S183" s="120"/>
      <c r="T183" s="121"/>
      <c r="AT183" s="116" t="s">
        <v>117</v>
      </c>
      <c r="AU183" s="116" t="s">
        <v>116</v>
      </c>
      <c r="AV183" s="9" t="s">
        <v>116</v>
      </c>
      <c r="AW183" s="9" t="s">
        <v>15</v>
      </c>
      <c r="AX183" s="9" t="s">
        <v>41</v>
      </c>
      <c r="AY183" s="116" t="s">
        <v>109</v>
      </c>
    </row>
    <row r="184" spans="2:51" s="9" customFormat="1" x14ac:dyDescent="0.2">
      <c r="B184" s="115"/>
      <c r="D184" s="109" t="s">
        <v>117</v>
      </c>
      <c r="E184" s="116" t="s">
        <v>0</v>
      </c>
      <c r="F184" s="117" t="s">
        <v>150</v>
      </c>
      <c r="H184" s="118">
        <v>10.754</v>
      </c>
      <c r="I184" s="118"/>
      <c r="J184" s="118"/>
      <c r="L184" s="115"/>
      <c r="M184" s="119"/>
      <c r="N184" s="120"/>
      <c r="O184" s="120"/>
      <c r="P184" s="120"/>
      <c r="Q184" s="120"/>
      <c r="R184" s="120"/>
      <c r="S184" s="120"/>
      <c r="T184" s="121"/>
      <c r="AT184" s="116" t="s">
        <v>117</v>
      </c>
      <c r="AU184" s="116" t="s">
        <v>116</v>
      </c>
      <c r="AV184" s="9" t="s">
        <v>116</v>
      </c>
      <c r="AW184" s="9" t="s">
        <v>15</v>
      </c>
      <c r="AX184" s="9" t="s">
        <v>41</v>
      </c>
      <c r="AY184" s="116" t="s">
        <v>109</v>
      </c>
    </row>
    <row r="185" spans="2:51" s="9" customFormat="1" x14ac:dyDescent="0.2">
      <c r="B185" s="115"/>
      <c r="D185" s="109" t="s">
        <v>117</v>
      </c>
      <c r="E185" s="116" t="s">
        <v>0</v>
      </c>
      <c r="F185" s="117" t="s">
        <v>151</v>
      </c>
      <c r="H185" s="118">
        <v>3.226</v>
      </c>
      <c r="I185" s="118"/>
      <c r="J185" s="118"/>
      <c r="L185" s="115"/>
      <c r="M185" s="119"/>
      <c r="N185" s="120"/>
      <c r="O185" s="120"/>
      <c r="P185" s="120"/>
      <c r="Q185" s="120"/>
      <c r="R185" s="120"/>
      <c r="S185" s="120"/>
      <c r="T185" s="121"/>
      <c r="AT185" s="116" t="s">
        <v>117</v>
      </c>
      <c r="AU185" s="116" t="s">
        <v>116</v>
      </c>
      <c r="AV185" s="9" t="s">
        <v>116</v>
      </c>
      <c r="AW185" s="9" t="s">
        <v>15</v>
      </c>
      <c r="AX185" s="9" t="s">
        <v>41</v>
      </c>
      <c r="AY185" s="116" t="s">
        <v>109</v>
      </c>
    </row>
    <row r="186" spans="2:51" s="9" customFormat="1" x14ac:dyDescent="0.2">
      <c r="B186" s="115"/>
      <c r="D186" s="109" t="s">
        <v>117</v>
      </c>
      <c r="E186" s="116" t="s">
        <v>0</v>
      </c>
      <c r="F186" s="117" t="s">
        <v>152</v>
      </c>
      <c r="H186" s="118">
        <v>2.9329999999999998</v>
      </c>
      <c r="I186" s="118"/>
      <c r="J186" s="118"/>
      <c r="L186" s="115"/>
      <c r="M186" s="119"/>
      <c r="N186" s="120"/>
      <c r="O186" s="120"/>
      <c r="P186" s="120"/>
      <c r="Q186" s="120"/>
      <c r="R186" s="120"/>
      <c r="S186" s="120"/>
      <c r="T186" s="121"/>
      <c r="AT186" s="116" t="s">
        <v>117</v>
      </c>
      <c r="AU186" s="116" t="s">
        <v>116</v>
      </c>
      <c r="AV186" s="9" t="s">
        <v>116</v>
      </c>
      <c r="AW186" s="9" t="s">
        <v>15</v>
      </c>
      <c r="AX186" s="9" t="s">
        <v>41</v>
      </c>
      <c r="AY186" s="116" t="s">
        <v>109</v>
      </c>
    </row>
    <row r="187" spans="2:51" s="11" customFormat="1" x14ac:dyDescent="0.2">
      <c r="B187" s="129"/>
      <c r="D187" s="109" t="s">
        <v>117</v>
      </c>
      <c r="E187" s="130" t="s">
        <v>0</v>
      </c>
      <c r="F187" s="131" t="s">
        <v>153</v>
      </c>
      <c r="H187" s="132">
        <v>140.387</v>
      </c>
      <c r="I187" s="132"/>
      <c r="J187" s="132"/>
      <c r="L187" s="129"/>
      <c r="M187" s="133"/>
      <c r="N187" s="134"/>
      <c r="O187" s="134"/>
      <c r="P187" s="134"/>
      <c r="Q187" s="134"/>
      <c r="R187" s="134"/>
      <c r="S187" s="134"/>
      <c r="T187" s="135"/>
      <c r="AT187" s="130" t="s">
        <v>117</v>
      </c>
      <c r="AU187" s="130" t="s">
        <v>116</v>
      </c>
      <c r="AV187" s="11" t="s">
        <v>124</v>
      </c>
      <c r="AW187" s="11" t="s">
        <v>15</v>
      </c>
      <c r="AX187" s="11" t="s">
        <v>41</v>
      </c>
      <c r="AY187" s="130" t="s">
        <v>109</v>
      </c>
    </row>
    <row r="188" spans="2:51" s="8" customFormat="1" x14ac:dyDescent="0.2">
      <c r="B188" s="108"/>
      <c r="D188" s="109" t="s">
        <v>117</v>
      </c>
      <c r="E188" s="110" t="s">
        <v>0</v>
      </c>
      <c r="F188" s="111" t="s">
        <v>154</v>
      </c>
      <c r="H188" s="110" t="s">
        <v>0</v>
      </c>
      <c r="I188" s="181"/>
      <c r="J188" s="181"/>
      <c r="L188" s="108"/>
      <c r="M188" s="112"/>
      <c r="N188" s="113"/>
      <c r="O188" s="113"/>
      <c r="P188" s="113"/>
      <c r="Q188" s="113"/>
      <c r="R188" s="113"/>
      <c r="S188" s="113"/>
      <c r="T188" s="114"/>
      <c r="AT188" s="110" t="s">
        <v>117</v>
      </c>
      <c r="AU188" s="110" t="s">
        <v>116</v>
      </c>
      <c r="AV188" s="8" t="s">
        <v>42</v>
      </c>
      <c r="AW188" s="8" t="s">
        <v>15</v>
      </c>
      <c r="AX188" s="8" t="s">
        <v>41</v>
      </c>
      <c r="AY188" s="110" t="s">
        <v>109</v>
      </c>
    </row>
    <row r="189" spans="2:51" s="9" customFormat="1" x14ac:dyDescent="0.2">
      <c r="B189" s="115"/>
      <c r="D189" s="109" t="s">
        <v>117</v>
      </c>
      <c r="E189" s="116" t="s">
        <v>0</v>
      </c>
      <c r="F189" s="117" t="s">
        <v>155</v>
      </c>
      <c r="H189" s="118">
        <v>3.004</v>
      </c>
      <c r="I189" s="118"/>
      <c r="J189" s="118"/>
      <c r="L189" s="115"/>
      <c r="M189" s="119"/>
      <c r="N189" s="120"/>
      <c r="O189" s="120"/>
      <c r="P189" s="120"/>
      <c r="Q189" s="120"/>
      <c r="R189" s="120"/>
      <c r="S189" s="120"/>
      <c r="T189" s="121"/>
      <c r="AT189" s="116" t="s">
        <v>117</v>
      </c>
      <c r="AU189" s="116" t="s">
        <v>116</v>
      </c>
      <c r="AV189" s="9" t="s">
        <v>116</v>
      </c>
      <c r="AW189" s="9" t="s">
        <v>15</v>
      </c>
      <c r="AX189" s="9" t="s">
        <v>41</v>
      </c>
      <c r="AY189" s="116" t="s">
        <v>109</v>
      </c>
    </row>
    <row r="190" spans="2:51" s="9" customFormat="1" x14ac:dyDescent="0.2">
      <c r="B190" s="115"/>
      <c r="D190" s="109" t="s">
        <v>117</v>
      </c>
      <c r="E190" s="116" t="s">
        <v>0</v>
      </c>
      <c r="F190" s="117" t="s">
        <v>156</v>
      </c>
      <c r="H190" s="118">
        <v>3.51</v>
      </c>
      <c r="I190" s="118"/>
      <c r="J190" s="118"/>
      <c r="L190" s="115"/>
      <c r="M190" s="119"/>
      <c r="N190" s="120"/>
      <c r="O190" s="120"/>
      <c r="P190" s="120"/>
      <c r="Q190" s="120"/>
      <c r="R190" s="120"/>
      <c r="S190" s="120"/>
      <c r="T190" s="121"/>
      <c r="AT190" s="116" t="s">
        <v>117</v>
      </c>
      <c r="AU190" s="116" t="s">
        <v>116</v>
      </c>
      <c r="AV190" s="9" t="s">
        <v>116</v>
      </c>
      <c r="AW190" s="9" t="s">
        <v>15</v>
      </c>
      <c r="AX190" s="9" t="s">
        <v>41</v>
      </c>
      <c r="AY190" s="116" t="s">
        <v>109</v>
      </c>
    </row>
    <row r="191" spans="2:51" s="9" customFormat="1" x14ac:dyDescent="0.2">
      <c r="B191" s="115"/>
      <c r="D191" s="109" t="s">
        <v>117</v>
      </c>
      <c r="E191" s="116" t="s">
        <v>0</v>
      </c>
      <c r="F191" s="117" t="s">
        <v>157</v>
      </c>
      <c r="H191" s="118">
        <v>5.9480000000000004</v>
      </c>
      <c r="I191" s="118"/>
      <c r="J191" s="118"/>
      <c r="L191" s="115"/>
      <c r="M191" s="119"/>
      <c r="N191" s="120"/>
      <c r="O191" s="120"/>
      <c r="P191" s="120"/>
      <c r="Q191" s="120"/>
      <c r="R191" s="120"/>
      <c r="S191" s="120"/>
      <c r="T191" s="121"/>
      <c r="AT191" s="116" t="s">
        <v>117</v>
      </c>
      <c r="AU191" s="116" t="s">
        <v>116</v>
      </c>
      <c r="AV191" s="9" t="s">
        <v>116</v>
      </c>
      <c r="AW191" s="9" t="s">
        <v>15</v>
      </c>
      <c r="AX191" s="9" t="s">
        <v>41</v>
      </c>
      <c r="AY191" s="116" t="s">
        <v>109</v>
      </c>
    </row>
    <row r="192" spans="2:51" s="9" customFormat="1" x14ac:dyDescent="0.2">
      <c r="B192" s="115"/>
      <c r="D192" s="109" t="s">
        <v>117</v>
      </c>
      <c r="E192" s="116" t="s">
        <v>0</v>
      </c>
      <c r="F192" s="117" t="s">
        <v>158</v>
      </c>
      <c r="H192" s="118">
        <v>3.2509999999999999</v>
      </c>
      <c r="I192" s="118"/>
      <c r="J192" s="118"/>
      <c r="L192" s="115"/>
      <c r="M192" s="119"/>
      <c r="N192" s="120"/>
      <c r="O192" s="120"/>
      <c r="P192" s="120"/>
      <c r="Q192" s="120"/>
      <c r="R192" s="120"/>
      <c r="S192" s="120"/>
      <c r="T192" s="121"/>
      <c r="AT192" s="116" t="s">
        <v>117</v>
      </c>
      <c r="AU192" s="116" t="s">
        <v>116</v>
      </c>
      <c r="AV192" s="9" t="s">
        <v>116</v>
      </c>
      <c r="AW192" s="9" t="s">
        <v>15</v>
      </c>
      <c r="AX192" s="9" t="s">
        <v>41</v>
      </c>
      <c r="AY192" s="116" t="s">
        <v>109</v>
      </c>
    </row>
    <row r="193" spans="1:65" s="9" customFormat="1" x14ac:dyDescent="0.2">
      <c r="B193" s="115"/>
      <c r="D193" s="109" t="s">
        <v>117</v>
      </c>
      <c r="E193" s="116" t="s">
        <v>0</v>
      </c>
      <c r="F193" s="117" t="s">
        <v>159</v>
      </c>
      <c r="H193" s="118">
        <v>0.46899999999999997</v>
      </c>
      <c r="I193" s="118"/>
      <c r="J193" s="118"/>
      <c r="L193" s="115"/>
      <c r="M193" s="119"/>
      <c r="N193" s="120"/>
      <c r="O193" s="120"/>
      <c r="P193" s="120"/>
      <c r="Q193" s="120"/>
      <c r="R193" s="120"/>
      <c r="S193" s="120"/>
      <c r="T193" s="121"/>
      <c r="AT193" s="116" t="s">
        <v>117</v>
      </c>
      <c r="AU193" s="116" t="s">
        <v>116</v>
      </c>
      <c r="AV193" s="9" t="s">
        <v>116</v>
      </c>
      <c r="AW193" s="9" t="s">
        <v>15</v>
      </c>
      <c r="AX193" s="9" t="s">
        <v>41</v>
      </c>
      <c r="AY193" s="116" t="s">
        <v>109</v>
      </c>
    </row>
    <row r="194" spans="1:65" s="9" customFormat="1" x14ac:dyDescent="0.2">
      <c r="B194" s="115"/>
      <c r="D194" s="109" t="s">
        <v>117</v>
      </c>
      <c r="E194" s="116" t="s">
        <v>0</v>
      </c>
      <c r="F194" s="117" t="s">
        <v>160</v>
      </c>
      <c r="H194" s="118">
        <v>1.89</v>
      </c>
      <c r="I194" s="118"/>
      <c r="J194" s="118"/>
      <c r="L194" s="115"/>
      <c r="M194" s="119"/>
      <c r="N194" s="120"/>
      <c r="O194" s="120"/>
      <c r="P194" s="120"/>
      <c r="Q194" s="120"/>
      <c r="R194" s="120"/>
      <c r="S194" s="120"/>
      <c r="T194" s="121"/>
      <c r="AT194" s="116" t="s">
        <v>117</v>
      </c>
      <c r="AU194" s="116" t="s">
        <v>116</v>
      </c>
      <c r="AV194" s="9" t="s">
        <v>116</v>
      </c>
      <c r="AW194" s="9" t="s">
        <v>15</v>
      </c>
      <c r="AX194" s="9" t="s">
        <v>41</v>
      </c>
      <c r="AY194" s="116" t="s">
        <v>109</v>
      </c>
    </row>
    <row r="195" spans="1:65" s="9" customFormat="1" x14ac:dyDescent="0.2">
      <c r="B195" s="115"/>
      <c r="D195" s="109" t="s">
        <v>117</v>
      </c>
      <c r="E195" s="116" t="s">
        <v>0</v>
      </c>
      <c r="F195" s="117" t="s">
        <v>161</v>
      </c>
      <c r="H195" s="118">
        <v>3.0379999999999998</v>
      </c>
      <c r="I195" s="118"/>
      <c r="J195" s="118"/>
      <c r="L195" s="115"/>
      <c r="M195" s="119"/>
      <c r="N195" s="120"/>
      <c r="O195" s="120"/>
      <c r="P195" s="120"/>
      <c r="Q195" s="120"/>
      <c r="R195" s="120"/>
      <c r="S195" s="120"/>
      <c r="T195" s="121"/>
      <c r="AT195" s="116" t="s">
        <v>117</v>
      </c>
      <c r="AU195" s="116" t="s">
        <v>116</v>
      </c>
      <c r="AV195" s="9" t="s">
        <v>116</v>
      </c>
      <c r="AW195" s="9" t="s">
        <v>15</v>
      </c>
      <c r="AX195" s="9" t="s">
        <v>41</v>
      </c>
      <c r="AY195" s="116" t="s">
        <v>109</v>
      </c>
    </row>
    <row r="196" spans="1:65" s="9" customFormat="1" x14ac:dyDescent="0.2">
      <c r="B196" s="115"/>
      <c r="D196" s="109" t="s">
        <v>117</v>
      </c>
      <c r="E196" s="116" t="s">
        <v>0</v>
      </c>
      <c r="F196" s="117" t="s">
        <v>162</v>
      </c>
      <c r="H196" s="118">
        <v>2.7</v>
      </c>
      <c r="I196" s="118"/>
      <c r="J196" s="118"/>
      <c r="L196" s="115"/>
      <c r="M196" s="119"/>
      <c r="N196" s="120"/>
      <c r="O196" s="120"/>
      <c r="P196" s="120"/>
      <c r="Q196" s="120"/>
      <c r="R196" s="120"/>
      <c r="S196" s="120"/>
      <c r="T196" s="121"/>
      <c r="AT196" s="116" t="s">
        <v>117</v>
      </c>
      <c r="AU196" s="116" t="s">
        <v>116</v>
      </c>
      <c r="AV196" s="9" t="s">
        <v>116</v>
      </c>
      <c r="AW196" s="9" t="s">
        <v>15</v>
      </c>
      <c r="AX196" s="9" t="s">
        <v>41</v>
      </c>
      <c r="AY196" s="116" t="s">
        <v>109</v>
      </c>
    </row>
    <row r="197" spans="1:65" s="11" customFormat="1" x14ac:dyDescent="0.2">
      <c r="B197" s="129"/>
      <c r="D197" s="109" t="s">
        <v>117</v>
      </c>
      <c r="E197" s="130" t="s">
        <v>0</v>
      </c>
      <c r="F197" s="131" t="s">
        <v>153</v>
      </c>
      <c r="H197" s="132">
        <v>23.81</v>
      </c>
      <c r="I197" s="132"/>
      <c r="J197" s="132"/>
      <c r="L197" s="129"/>
      <c r="M197" s="133"/>
      <c r="N197" s="134"/>
      <c r="O197" s="134"/>
      <c r="P197" s="134"/>
      <c r="Q197" s="134"/>
      <c r="R197" s="134"/>
      <c r="S197" s="134"/>
      <c r="T197" s="135"/>
      <c r="AT197" s="130" t="s">
        <v>117</v>
      </c>
      <c r="AU197" s="130" t="s">
        <v>116</v>
      </c>
      <c r="AV197" s="11" t="s">
        <v>124</v>
      </c>
      <c r="AW197" s="11" t="s">
        <v>15</v>
      </c>
      <c r="AX197" s="11" t="s">
        <v>41</v>
      </c>
      <c r="AY197" s="130" t="s">
        <v>109</v>
      </c>
    </row>
    <row r="198" spans="1:65" s="8" customFormat="1" x14ac:dyDescent="0.2">
      <c r="B198" s="108"/>
      <c r="D198" s="109" t="s">
        <v>117</v>
      </c>
      <c r="E198" s="110" t="s">
        <v>0</v>
      </c>
      <c r="F198" s="111" t="s">
        <v>163</v>
      </c>
      <c r="H198" s="110" t="s">
        <v>0</v>
      </c>
      <c r="I198" s="181"/>
      <c r="J198" s="181"/>
      <c r="L198" s="108"/>
      <c r="M198" s="112"/>
      <c r="N198" s="113"/>
      <c r="O198" s="113"/>
      <c r="P198" s="113"/>
      <c r="Q198" s="113"/>
      <c r="R198" s="113"/>
      <c r="S198" s="113"/>
      <c r="T198" s="114"/>
      <c r="AT198" s="110" t="s">
        <v>117</v>
      </c>
      <c r="AU198" s="110" t="s">
        <v>116</v>
      </c>
      <c r="AV198" s="8" t="s">
        <v>42</v>
      </c>
      <c r="AW198" s="8" t="s">
        <v>15</v>
      </c>
      <c r="AX198" s="8" t="s">
        <v>41</v>
      </c>
      <c r="AY198" s="110" t="s">
        <v>109</v>
      </c>
    </row>
    <row r="199" spans="1:65" s="9" customFormat="1" x14ac:dyDescent="0.2">
      <c r="B199" s="115"/>
      <c r="D199" s="109" t="s">
        <v>117</v>
      </c>
      <c r="E199" s="116" t="s">
        <v>0</v>
      </c>
      <c r="F199" s="117" t="s">
        <v>164</v>
      </c>
      <c r="H199" s="118">
        <v>52.143000000000001</v>
      </c>
      <c r="I199" s="118"/>
      <c r="J199" s="118"/>
      <c r="L199" s="115"/>
      <c r="M199" s="119"/>
      <c r="N199" s="120"/>
      <c r="O199" s="120"/>
      <c r="P199" s="120"/>
      <c r="Q199" s="120"/>
      <c r="R199" s="120"/>
      <c r="S199" s="120"/>
      <c r="T199" s="121"/>
      <c r="AT199" s="116" t="s">
        <v>117</v>
      </c>
      <c r="AU199" s="116" t="s">
        <v>116</v>
      </c>
      <c r="AV199" s="9" t="s">
        <v>116</v>
      </c>
      <c r="AW199" s="9" t="s">
        <v>15</v>
      </c>
      <c r="AX199" s="9" t="s">
        <v>41</v>
      </c>
      <c r="AY199" s="116" t="s">
        <v>109</v>
      </c>
    </row>
    <row r="200" spans="1:65" s="11" customFormat="1" x14ac:dyDescent="0.2">
      <c r="B200" s="129"/>
      <c r="D200" s="109" t="s">
        <v>117</v>
      </c>
      <c r="E200" s="130" t="s">
        <v>0</v>
      </c>
      <c r="F200" s="131" t="s">
        <v>153</v>
      </c>
      <c r="H200" s="132">
        <v>52.143000000000001</v>
      </c>
      <c r="I200" s="132"/>
      <c r="J200" s="132"/>
      <c r="L200" s="129"/>
      <c r="M200" s="133"/>
      <c r="N200" s="134"/>
      <c r="O200" s="134"/>
      <c r="P200" s="134"/>
      <c r="Q200" s="134"/>
      <c r="R200" s="134"/>
      <c r="S200" s="134"/>
      <c r="T200" s="135"/>
      <c r="AT200" s="130" t="s">
        <v>117</v>
      </c>
      <c r="AU200" s="130" t="s">
        <v>116</v>
      </c>
      <c r="AV200" s="11" t="s">
        <v>124</v>
      </c>
      <c r="AW200" s="11" t="s">
        <v>15</v>
      </c>
      <c r="AX200" s="11" t="s">
        <v>41</v>
      </c>
      <c r="AY200" s="130" t="s">
        <v>109</v>
      </c>
    </row>
    <row r="201" spans="1:65" s="10" customFormat="1" x14ac:dyDescent="0.2">
      <c r="B201" s="122"/>
      <c r="D201" s="109" t="s">
        <v>117</v>
      </c>
      <c r="E201" s="123" t="s">
        <v>0</v>
      </c>
      <c r="F201" s="124" t="s">
        <v>121</v>
      </c>
      <c r="H201" s="125">
        <v>216.34</v>
      </c>
      <c r="I201" s="125"/>
      <c r="J201" s="125"/>
      <c r="L201" s="122"/>
      <c r="M201" s="126"/>
      <c r="N201" s="127"/>
      <c r="O201" s="127"/>
      <c r="P201" s="127"/>
      <c r="Q201" s="127"/>
      <c r="R201" s="127"/>
      <c r="S201" s="127"/>
      <c r="T201" s="128"/>
      <c r="AT201" s="123" t="s">
        <v>117</v>
      </c>
      <c r="AU201" s="123" t="s">
        <v>116</v>
      </c>
      <c r="AV201" s="10" t="s">
        <v>115</v>
      </c>
      <c r="AW201" s="10" t="s">
        <v>15</v>
      </c>
      <c r="AX201" s="10" t="s">
        <v>42</v>
      </c>
      <c r="AY201" s="123" t="s">
        <v>109</v>
      </c>
    </row>
    <row r="202" spans="1:65" s="2" customFormat="1" ht="37.9" customHeight="1" x14ac:dyDescent="0.2">
      <c r="A202" s="20"/>
      <c r="B202" s="95"/>
      <c r="C202" s="96" t="s">
        <v>127</v>
      </c>
      <c r="D202" s="96" t="s">
        <v>111</v>
      </c>
      <c r="E202" s="97" t="s">
        <v>165</v>
      </c>
      <c r="F202" s="98" t="s">
        <v>166</v>
      </c>
      <c r="G202" s="99" t="s">
        <v>114</v>
      </c>
      <c r="H202" s="100">
        <v>216.34</v>
      </c>
      <c r="I202" s="100"/>
      <c r="J202" s="100">
        <f>SUM(H202*I202)</f>
        <v>0</v>
      </c>
      <c r="K202" s="101"/>
      <c r="L202" s="21"/>
      <c r="M202" s="102" t="s">
        <v>0</v>
      </c>
      <c r="N202" s="103" t="s">
        <v>24</v>
      </c>
      <c r="O202" s="104">
        <v>0</v>
      </c>
      <c r="P202" s="104">
        <f>O202*H202</f>
        <v>0</v>
      </c>
      <c r="Q202" s="104">
        <v>0</v>
      </c>
      <c r="R202" s="104">
        <f>Q202*H202</f>
        <v>0</v>
      </c>
      <c r="S202" s="104">
        <v>0</v>
      </c>
      <c r="T202" s="105">
        <f>S202*H202</f>
        <v>0</v>
      </c>
      <c r="U202" s="20"/>
      <c r="V202" s="20"/>
      <c r="W202" s="20"/>
      <c r="X202" s="20"/>
      <c r="Y202" s="20"/>
      <c r="Z202" s="20"/>
      <c r="AA202" s="20"/>
      <c r="AB202" s="20"/>
      <c r="AC202" s="20"/>
      <c r="AD202" s="20"/>
      <c r="AE202" s="20"/>
      <c r="AR202" s="106" t="s">
        <v>115</v>
      </c>
      <c r="AT202" s="106" t="s">
        <v>111</v>
      </c>
      <c r="AU202" s="106" t="s">
        <v>116</v>
      </c>
      <c r="AY202" s="12" t="s">
        <v>109</v>
      </c>
      <c r="BE202" s="107">
        <f>IF(N202="základná",J202,0)</f>
        <v>0</v>
      </c>
      <c r="BF202" s="107">
        <f>IF(N202="znížená",J202,0)</f>
        <v>0</v>
      </c>
      <c r="BG202" s="107">
        <f>IF(N202="zákl. prenesená",J202,0)</f>
        <v>0</v>
      </c>
      <c r="BH202" s="107">
        <f>IF(N202="zníž. prenesená",J202,0)</f>
        <v>0</v>
      </c>
      <c r="BI202" s="107">
        <f>IF(N202="nulová",J202,0)</f>
        <v>0</v>
      </c>
      <c r="BJ202" s="12" t="s">
        <v>116</v>
      </c>
      <c r="BK202" s="107">
        <f>ROUND(I202*H202,2)</f>
        <v>0</v>
      </c>
      <c r="BL202" s="12" t="s">
        <v>115</v>
      </c>
      <c r="BM202" s="106" t="s">
        <v>167</v>
      </c>
    </row>
    <row r="203" spans="1:65" s="9" customFormat="1" x14ac:dyDescent="0.2">
      <c r="B203" s="115"/>
      <c r="D203" s="109" t="s">
        <v>117</v>
      </c>
      <c r="E203" s="116" t="s">
        <v>0</v>
      </c>
      <c r="F203" s="117" t="s">
        <v>168</v>
      </c>
      <c r="H203" s="118">
        <v>216.34</v>
      </c>
      <c r="I203" s="118"/>
      <c r="J203" s="118"/>
      <c r="L203" s="115"/>
      <c r="M203" s="119"/>
      <c r="N203" s="120"/>
      <c r="O203" s="120"/>
      <c r="P203" s="120"/>
      <c r="Q203" s="120"/>
      <c r="R203" s="120"/>
      <c r="S203" s="120"/>
      <c r="T203" s="121"/>
      <c r="AT203" s="116" t="s">
        <v>117</v>
      </c>
      <c r="AU203" s="116" t="s">
        <v>116</v>
      </c>
      <c r="AV203" s="9" t="s">
        <v>116</v>
      </c>
      <c r="AW203" s="9" t="s">
        <v>15</v>
      </c>
      <c r="AX203" s="9" t="s">
        <v>41</v>
      </c>
      <c r="AY203" s="116" t="s">
        <v>109</v>
      </c>
    </row>
    <row r="204" spans="1:65" s="10" customFormat="1" x14ac:dyDescent="0.2">
      <c r="B204" s="122"/>
      <c r="D204" s="109" t="s">
        <v>117</v>
      </c>
      <c r="E204" s="123" t="s">
        <v>0</v>
      </c>
      <c r="F204" s="124" t="s">
        <v>121</v>
      </c>
      <c r="H204" s="125">
        <v>216.34</v>
      </c>
      <c r="I204" s="125"/>
      <c r="J204" s="125"/>
      <c r="L204" s="122"/>
      <c r="M204" s="126"/>
      <c r="N204" s="127"/>
      <c r="O204" s="127"/>
      <c r="P204" s="127"/>
      <c r="Q204" s="127"/>
      <c r="R204" s="127"/>
      <c r="S204" s="127"/>
      <c r="T204" s="128"/>
      <c r="AT204" s="123" t="s">
        <v>117</v>
      </c>
      <c r="AU204" s="123" t="s">
        <v>116</v>
      </c>
      <c r="AV204" s="10" t="s">
        <v>115</v>
      </c>
      <c r="AW204" s="10" t="s">
        <v>15</v>
      </c>
      <c r="AX204" s="10" t="s">
        <v>42</v>
      </c>
      <c r="AY204" s="123" t="s">
        <v>109</v>
      </c>
    </row>
    <row r="205" spans="1:65" s="2" customFormat="1" ht="16.5" customHeight="1" x14ac:dyDescent="0.2">
      <c r="A205" s="20"/>
      <c r="B205" s="95"/>
      <c r="C205" s="96" t="s">
        <v>169</v>
      </c>
      <c r="D205" s="96" t="s">
        <v>111</v>
      </c>
      <c r="E205" s="97" t="s">
        <v>170</v>
      </c>
      <c r="F205" s="98" t="s">
        <v>171</v>
      </c>
      <c r="G205" s="99" t="s">
        <v>114</v>
      </c>
      <c r="H205" s="100">
        <v>75.591999999999999</v>
      </c>
      <c r="I205" s="100"/>
      <c r="J205" s="100">
        <f>SUM(H205*I205)</f>
        <v>0</v>
      </c>
      <c r="K205" s="101"/>
      <c r="L205" s="21"/>
      <c r="M205" s="102" t="s">
        <v>0</v>
      </c>
      <c r="N205" s="103" t="s">
        <v>24</v>
      </c>
      <c r="O205" s="104">
        <v>0</v>
      </c>
      <c r="P205" s="104">
        <f>O205*H205</f>
        <v>0</v>
      </c>
      <c r="Q205" s="104">
        <v>0</v>
      </c>
      <c r="R205" s="104">
        <f>Q205*H205</f>
        <v>0</v>
      </c>
      <c r="S205" s="104">
        <v>0</v>
      </c>
      <c r="T205" s="105">
        <f>S205*H205</f>
        <v>0</v>
      </c>
      <c r="U205" s="20"/>
      <c r="V205" s="20"/>
      <c r="W205" s="20"/>
      <c r="X205" s="20"/>
      <c r="Y205" s="20"/>
      <c r="Z205" s="20"/>
      <c r="AA205" s="20"/>
      <c r="AB205" s="20"/>
      <c r="AC205" s="20"/>
      <c r="AD205" s="20"/>
      <c r="AE205" s="20"/>
      <c r="AR205" s="106" t="s">
        <v>115</v>
      </c>
      <c r="AT205" s="106" t="s">
        <v>111</v>
      </c>
      <c r="AU205" s="106" t="s">
        <v>116</v>
      </c>
      <c r="AY205" s="12" t="s">
        <v>109</v>
      </c>
      <c r="BE205" s="107">
        <f>IF(N205="základná",J205,0)</f>
        <v>0</v>
      </c>
      <c r="BF205" s="107">
        <f>IF(N205="znížená",J205,0)</f>
        <v>0</v>
      </c>
      <c r="BG205" s="107">
        <f>IF(N205="zákl. prenesená",J205,0)</f>
        <v>0</v>
      </c>
      <c r="BH205" s="107">
        <f>IF(N205="zníž. prenesená",J205,0)</f>
        <v>0</v>
      </c>
      <c r="BI205" s="107">
        <f>IF(N205="nulová",J205,0)</f>
        <v>0</v>
      </c>
      <c r="BJ205" s="12" t="s">
        <v>116</v>
      </c>
      <c r="BK205" s="107">
        <f>ROUND(I205*H205,2)</f>
        <v>0</v>
      </c>
      <c r="BL205" s="12" t="s">
        <v>115</v>
      </c>
      <c r="BM205" s="106" t="s">
        <v>172</v>
      </c>
    </row>
    <row r="206" spans="1:65" s="8" customFormat="1" x14ac:dyDescent="0.2">
      <c r="B206" s="108"/>
      <c r="D206" s="109" t="s">
        <v>117</v>
      </c>
      <c r="E206" s="110" t="s">
        <v>0</v>
      </c>
      <c r="F206" s="111" t="s">
        <v>173</v>
      </c>
      <c r="H206" s="110" t="s">
        <v>0</v>
      </c>
      <c r="I206" s="181"/>
      <c r="J206" s="181"/>
      <c r="L206" s="108"/>
      <c r="M206" s="112"/>
      <c r="N206" s="113"/>
      <c r="O206" s="113"/>
      <c r="P206" s="113"/>
      <c r="Q206" s="113"/>
      <c r="R206" s="113"/>
      <c r="S206" s="113"/>
      <c r="T206" s="114"/>
      <c r="AT206" s="110" t="s">
        <v>117</v>
      </c>
      <c r="AU206" s="110" t="s">
        <v>116</v>
      </c>
      <c r="AV206" s="8" t="s">
        <v>42</v>
      </c>
      <c r="AW206" s="8" t="s">
        <v>15</v>
      </c>
      <c r="AX206" s="8" t="s">
        <v>41</v>
      </c>
      <c r="AY206" s="110" t="s">
        <v>109</v>
      </c>
    </row>
    <row r="207" spans="1:65" s="9" customFormat="1" x14ac:dyDescent="0.2">
      <c r="B207" s="115"/>
      <c r="D207" s="109" t="s">
        <v>117</v>
      </c>
      <c r="E207" s="116" t="s">
        <v>0</v>
      </c>
      <c r="F207" s="117" t="s">
        <v>174</v>
      </c>
      <c r="H207" s="118">
        <v>5.4</v>
      </c>
      <c r="I207" s="118"/>
      <c r="J207" s="118"/>
      <c r="L207" s="115"/>
      <c r="M207" s="119"/>
      <c r="N207" s="120"/>
      <c r="O207" s="120"/>
      <c r="P207" s="120"/>
      <c r="Q207" s="120"/>
      <c r="R207" s="120"/>
      <c r="S207" s="120"/>
      <c r="T207" s="121"/>
      <c r="AT207" s="116" t="s">
        <v>117</v>
      </c>
      <c r="AU207" s="116" t="s">
        <v>116</v>
      </c>
      <c r="AV207" s="9" t="s">
        <v>116</v>
      </c>
      <c r="AW207" s="9" t="s">
        <v>15</v>
      </c>
      <c r="AX207" s="9" t="s">
        <v>41</v>
      </c>
      <c r="AY207" s="116" t="s">
        <v>109</v>
      </c>
    </row>
    <row r="208" spans="1:65" s="9" customFormat="1" x14ac:dyDescent="0.2">
      <c r="B208" s="115"/>
      <c r="D208" s="109" t="s">
        <v>117</v>
      </c>
      <c r="E208" s="116" t="s">
        <v>0</v>
      </c>
      <c r="F208" s="117" t="s">
        <v>175</v>
      </c>
      <c r="H208" s="118">
        <v>8.4380000000000006</v>
      </c>
      <c r="I208" s="118"/>
      <c r="J208" s="118"/>
      <c r="L208" s="115"/>
      <c r="M208" s="119"/>
      <c r="N208" s="120"/>
      <c r="O208" s="120"/>
      <c r="P208" s="120"/>
      <c r="Q208" s="120"/>
      <c r="R208" s="120"/>
      <c r="S208" s="120"/>
      <c r="T208" s="121"/>
      <c r="AT208" s="116" t="s">
        <v>117</v>
      </c>
      <c r="AU208" s="116" t="s">
        <v>116</v>
      </c>
      <c r="AV208" s="9" t="s">
        <v>116</v>
      </c>
      <c r="AW208" s="9" t="s">
        <v>15</v>
      </c>
      <c r="AX208" s="9" t="s">
        <v>41</v>
      </c>
      <c r="AY208" s="116" t="s">
        <v>109</v>
      </c>
    </row>
    <row r="209" spans="1:65" s="9" customFormat="1" x14ac:dyDescent="0.2">
      <c r="B209" s="115"/>
      <c r="D209" s="109" t="s">
        <v>117</v>
      </c>
      <c r="E209" s="116" t="s">
        <v>0</v>
      </c>
      <c r="F209" s="117" t="s">
        <v>176</v>
      </c>
      <c r="H209" s="118">
        <v>4.8739999999999997</v>
      </c>
      <c r="I209" s="118"/>
      <c r="J209" s="118"/>
      <c r="L209" s="115"/>
      <c r="M209" s="119"/>
      <c r="N209" s="120"/>
      <c r="O209" s="120"/>
      <c r="P209" s="120"/>
      <c r="Q209" s="120"/>
      <c r="R209" s="120"/>
      <c r="S209" s="120"/>
      <c r="T209" s="121"/>
      <c r="AT209" s="116" t="s">
        <v>117</v>
      </c>
      <c r="AU209" s="116" t="s">
        <v>116</v>
      </c>
      <c r="AV209" s="9" t="s">
        <v>116</v>
      </c>
      <c r="AW209" s="9" t="s">
        <v>15</v>
      </c>
      <c r="AX209" s="9" t="s">
        <v>41</v>
      </c>
      <c r="AY209" s="116" t="s">
        <v>109</v>
      </c>
    </row>
    <row r="210" spans="1:65" s="9" customFormat="1" x14ac:dyDescent="0.2">
      <c r="B210" s="115"/>
      <c r="D210" s="109" t="s">
        <v>117</v>
      </c>
      <c r="E210" s="116" t="s">
        <v>0</v>
      </c>
      <c r="F210" s="117" t="s">
        <v>177</v>
      </c>
      <c r="H210" s="118">
        <v>5.9539999999999997</v>
      </c>
      <c r="I210" s="118"/>
      <c r="J210" s="118"/>
      <c r="L210" s="115"/>
      <c r="M210" s="119"/>
      <c r="N210" s="120"/>
      <c r="O210" s="120"/>
      <c r="P210" s="120"/>
      <c r="Q210" s="120"/>
      <c r="R210" s="120"/>
      <c r="S210" s="120"/>
      <c r="T210" s="121"/>
      <c r="AT210" s="116" t="s">
        <v>117</v>
      </c>
      <c r="AU210" s="116" t="s">
        <v>116</v>
      </c>
      <c r="AV210" s="9" t="s">
        <v>116</v>
      </c>
      <c r="AW210" s="9" t="s">
        <v>15</v>
      </c>
      <c r="AX210" s="9" t="s">
        <v>41</v>
      </c>
      <c r="AY210" s="116" t="s">
        <v>109</v>
      </c>
    </row>
    <row r="211" spans="1:65" s="9" customFormat="1" x14ac:dyDescent="0.2">
      <c r="B211" s="115"/>
      <c r="D211" s="109" t="s">
        <v>117</v>
      </c>
      <c r="E211" s="116" t="s">
        <v>0</v>
      </c>
      <c r="F211" s="117" t="s">
        <v>178</v>
      </c>
      <c r="H211" s="118">
        <v>3.9020000000000001</v>
      </c>
      <c r="I211" s="118"/>
      <c r="J211" s="118"/>
      <c r="L211" s="115"/>
      <c r="M211" s="119"/>
      <c r="N211" s="120"/>
      <c r="O211" s="120"/>
      <c r="P211" s="120"/>
      <c r="Q211" s="120"/>
      <c r="R211" s="120"/>
      <c r="S211" s="120"/>
      <c r="T211" s="121"/>
      <c r="AT211" s="116" t="s">
        <v>117</v>
      </c>
      <c r="AU211" s="116" t="s">
        <v>116</v>
      </c>
      <c r="AV211" s="9" t="s">
        <v>116</v>
      </c>
      <c r="AW211" s="9" t="s">
        <v>15</v>
      </c>
      <c r="AX211" s="9" t="s">
        <v>41</v>
      </c>
      <c r="AY211" s="116" t="s">
        <v>109</v>
      </c>
    </row>
    <row r="212" spans="1:65" s="9" customFormat="1" x14ac:dyDescent="0.2">
      <c r="B212" s="115"/>
      <c r="D212" s="109" t="s">
        <v>117</v>
      </c>
      <c r="E212" s="116" t="s">
        <v>0</v>
      </c>
      <c r="F212" s="117" t="s">
        <v>179</v>
      </c>
      <c r="H212" s="118">
        <v>9.3559999999999999</v>
      </c>
      <c r="I212" s="118"/>
      <c r="J212" s="118"/>
      <c r="L212" s="115"/>
      <c r="M212" s="119"/>
      <c r="N212" s="120"/>
      <c r="O212" s="120"/>
      <c r="P212" s="120"/>
      <c r="Q212" s="120"/>
      <c r="R212" s="120"/>
      <c r="S212" s="120"/>
      <c r="T212" s="121"/>
      <c r="AT212" s="116" t="s">
        <v>117</v>
      </c>
      <c r="AU212" s="116" t="s">
        <v>116</v>
      </c>
      <c r="AV212" s="9" t="s">
        <v>116</v>
      </c>
      <c r="AW212" s="9" t="s">
        <v>15</v>
      </c>
      <c r="AX212" s="9" t="s">
        <v>41</v>
      </c>
      <c r="AY212" s="116" t="s">
        <v>109</v>
      </c>
    </row>
    <row r="213" spans="1:65" s="9" customFormat="1" x14ac:dyDescent="0.2">
      <c r="B213" s="115"/>
      <c r="D213" s="109" t="s">
        <v>117</v>
      </c>
      <c r="E213" s="116" t="s">
        <v>0</v>
      </c>
      <c r="F213" s="117" t="s">
        <v>180</v>
      </c>
      <c r="H213" s="118">
        <v>4.3739999999999997</v>
      </c>
      <c r="I213" s="118"/>
      <c r="J213" s="118"/>
      <c r="L213" s="115"/>
      <c r="M213" s="119"/>
      <c r="N213" s="120"/>
      <c r="O213" s="120"/>
      <c r="P213" s="120"/>
      <c r="Q213" s="120"/>
      <c r="R213" s="120"/>
      <c r="S213" s="120"/>
      <c r="T213" s="121"/>
      <c r="AT213" s="116" t="s">
        <v>117</v>
      </c>
      <c r="AU213" s="116" t="s">
        <v>116</v>
      </c>
      <c r="AV213" s="9" t="s">
        <v>116</v>
      </c>
      <c r="AW213" s="9" t="s">
        <v>15</v>
      </c>
      <c r="AX213" s="9" t="s">
        <v>41</v>
      </c>
      <c r="AY213" s="116" t="s">
        <v>109</v>
      </c>
    </row>
    <row r="214" spans="1:65" s="9" customFormat="1" x14ac:dyDescent="0.2">
      <c r="B214" s="115"/>
      <c r="D214" s="109" t="s">
        <v>117</v>
      </c>
      <c r="E214" s="116" t="s">
        <v>0</v>
      </c>
      <c r="F214" s="117" t="s">
        <v>181</v>
      </c>
      <c r="H214" s="118">
        <v>16.2</v>
      </c>
      <c r="I214" s="118"/>
      <c r="J214" s="118"/>
      <c r="L214" s="115"/>
      <c r="M214" s="119"/>
      <c r="N214" s="120"/>
      <c r="O214" s="120"/>
      <c r="P214" s="120"/>
      <c r="Q214" s="120"/>
      <c r="R214" s="120"/>
      <c r="S214" s="120"/>
      <c r="T214" s="121"/>
      <c r="AT214" s="116" t="s">
        <v>117</v>
      </c>
      <c r="AU214" s="116" t="s">
        <v>116</v>
      </c>
      <c r="AV214" s="9" t="s">
        <v>116</v>
      </c>
      <c r="AW214" s="9" t="s">
        <v>15</v>
      </c>
      <c r="AX214" s="9" t="s">
        <v>41</v>
      </c>
      <c r="AY214" s="116" t="s">
        <v>109</v>
      </c>
    </row>
    <row r="215" spans="1:65" s="9" customFormat="1" x14ac:dyDescent="0.2">
      <c r="B215" s="115"/>
      <c r="D215" s="109" t="s">
        <v>117</v>
      </c>
      <c r="E215" s="116" t="s">
        <v>0</v>
      </c>
      <c r="F215" s="117" t="s">
        <v>174</v>
      </c>
      <c r="H215" s="118">
        <v>5.4</v>
      </c>
      <c r="I215" s="118"/>
      <c r="J215" s="118"/>
      <c r="L215" s="115"/>
      <c r="M215" s="119"/>
      <c r="N215" s="120"/>
      <c r="O215" s="120"/>
      <c r="P215" s="120"/>
      <c r="Q215" s="120"/>
      <c r="R215" s="120"/>
      <c r="S215" s="120"/>
      <c r="T215" s="121"/>
      <c r="AT215" s="116" t="s">
        <v>117</v>
      </c>
      <c r="AU215" s="116" t="s">
        <v>116</v>
      </c>
      <c r="AV215" s="9" t="s">
        <v>116</v>
      </c>
      <c r="AW215" s="9" t="s">
        <v>15</v>
      </c>
      <c r="AX215" s="9" t="s">
        <v>41</v>
      </c>
      <c r="AY215" s="116" t="s">
        <v>109</v>
      </c>
    </row>
    <row r="216" spans="1:65" s="8" customFormat="1" x14ac:dyDescent="0.2">
      <c r="B216" s="108"/>
      <c r="D216" s="109" t="s">
        <v>117</v>
      </c>
      <c r="E216" s="110" t="s">
        <v>0</v>
      </c>
      <c r="F216" s="111" t="s">
        <v>182</v>
      </c>
      <c r="H216" s="110" t="s">
        <v>0</v>
      </c>
      <c r="I216" s="181"/>
      <c r="J216" s="181"/>
      <c r="L216" s="108"/>
      <c r="M216" s="112"/>
      <c r="N216" s="113"/>
      <c r="O216" s="113"/>
      <c r="P216" s="113"/>
      <c r="Q216" s="113"/>
      <c r="R216" s="113"/>
      <c r="S216" s="113"/>
      <c r="T216" s="114"/>
      <c r="AT216" s="110" t="s">
        <v>117</v>
      </c>
      <c r="AU216" s="110" t="s">
        <v>116</v>
      </c>
      <c r="AV216" s="8" t="s">
        <v>42</v>
      </c>
      <c r="AW216" s="8" t="s">
        <v>15</v>
      </c>
      <c r="AX216" s="8" t="s">
        <v>41</v>
      </c>
      <c r="AY216" s="110" t="s">
        <v>109</v>
      </c>
    </row>
    <row r="217" spans="1:65" s="9" customFormat="1" x14ac:dyDescent="0.2">
      <c r="B217" s="115"/>
      <c r="D217" s="109" t="s">
        <v>117</v>
      </c>
      <c r="E217" s="116" t="s">
        <v>0</v>
      </c>
      <c r="F217" s="117" t="s">
        <v>183</v>
      </c>
      <c r="H217" s="118">
        <v>3.2669999999999999</v>
      </c>
      <c r="I217" s="118"/>
      <c r="J217" s="118"/>
      <c r="L217" s="115"/>
      <c r="M217" s="119"/>
      <c r="N217" s="120"/>
      <c r="O217" s="120"/>
      <c r="P217" s="120"/>
      <c r="Q217" s="120"/>
      <c r="R217" s="120"/>
      <c r="S217" s="120"/>
      <c r="T217" s="121"/>
      <c r="AT217" s="116" t="s">
        <v>117</v>
      </c>
      <c r="AU217" s="116" t="s">
        <v>116</v>
      </c>
      <c r="AV217" s="9" t="s">
        <v>116</v>
      </c>
      <c r="AW217" s="9" t="s">
        <v>15</v>
      </c>
      <c r="AX217" s="9" t="s">
        <v>41</v>
      </c>
      <c r="AY217" s="116" t="s">
        <v>109</v>
      </c>
    </row>
    <row r="218" spans="1:65" s="8" customFormat="1" x14ac:dyDescent="0.2">
      <c r="B218" s="108"/>
      <c r="D218" s="109" t="s">
        <v>117</v>
      </c>
      <c r="E218" s="110" t="s">
        <v>0</v>
      </c>
      <c r="F218" s="111" t="s">
        <v>184</v>
      </c>
      <c r="H218" s="110" t="s">
        <v>0</v>
      </c>
      <c r="I218" s="181"/>
      <c r="J218" s="181"/>
      <c r="L218" s="108"/>
      <c r="M218" s="112"/>
      <c r="N218" s="113"/>
      <c r="O218" s="113"/>
      <c r="P218" s="113"/>
      <c r="Q218" s="113"/>
      <c r="R218" s="113"/>
      <c r="S218" s="113"/>
      <c r="T218" s="114"/>
      <c r="AT218" s="110" t="s">
        <v>117</v>
      </c>
      <c r="AU218" s="110" t="s">
        <v>116</v>
      </c>
      <c r="AV218" s="8" t="s">
        <v>42</v>
      </c>
      <c r="AW218" s="8" t="s">
        <v>15</v>
      </c>
      <c r="AX218" s="8" t="s">
        <v>41</v>
      </c>
      <c r="AY218" s="110" t="s">
        <v>109</v>
      </c>
    </row>
    <row r="219" spans="1:65" s="9" customFormat="1" x14ac:dyDescent="0.2">
      <c r="B219" s="115"/>
      <c r="D219" s="109" t="s">
        <v>117</v>
      </c>
      <c r="E219" s="116" t="s">
        <v>0</v>
      </c>
      <c r="F219" s="117" t="s">
        <v>185</v>
      </c>
      <c r="H219" s="118">
        <v>3.8879999999999999</v>
      </c>
      <c r="I219" s="118"/>
      <c r="J219" s="118"/>
      <c r="L219" s="115"/>
      <c r="M219" s="119"/>
      <c r="N219" s="120"/>
      <c r="O219" s="120"/>
      <c r="P219" s="120"/>
      <c r="Q219" s="120"/>
      <c r="R219" s="120"/>
      <c r="S219" s="120"/>
      <c r="T219" s="121"/>
      <c r="AT219" s="116" t="s">
        <v>117</v>
      </c>
      <c r="AU219" s="116" t="s">
        <v>116</v>
      </c>
      <c r="AV219" s="9" t="s">
        <v>116</v>
      </c>
      <c r="AW219" s="9" t="s">
        <v>15</v>
      </c>
      <c r="AX219" s="9" t="s">
        <v>41</v>
      </c>
      <c r="AY219" s="116" t="s">
        <v>109</v>
      </c>
    </row>
    <row r="220" spans="1:65" s="9" customFormat="1" x14ac:dyDescent="0.2">
      <c r="B220" s="115"/>
      <c r="D220" s="109" t="s">
        <v>117</v>
      </c>
      <c r="E220" s="116" t="s">
        <v>0</v>
      </c>
      <c r="F220" s="117" t="s">
        <v>186</v>
      </c>
      <c r="H220" s="118">
        <v>3.0960000000000001</v>
      </c>
      <c r="I220" s="118"/>
      <c r="J220" s="118"/>
      <c r="L220" s="115"/>
      <c r="M220" s="119"/>
      <c r="N220" s="120"/>
      <c r="O220" s="120"/>
      <c r="P220" s="120"/>
      <c r="Q220" s="120"/>
      <c r="R220" s="120"/>
      <c r="S220" s="120"/>
      <c r="T220" s="121"/>
      <c r="AT220" s="116" t="s">
        <v>117</v>
      </c>
      <c r="AU220" s="116" t="s">
        <v>116</v>
      </c>
      <c r="AV220" s="9" t="s">
        <v>116</v>
      </c>
      <c r="AW220" s="9" t="s">
        <v>15</v>
      </c>
      <c r="AX220" s="9" t="s">
        <v>41</v>
      </c>
      <c r="AY220" s="116" t="s">
        <v>109</v>
      </c>
    </row>
    <row r="221" spans="1:65" s="9" customFormat="1" x14ac:dyDescent="0.2">
      <c r="B221" s="115"/>
      <c r="D221" s="109" t="s">
        <v>117</v>
      </c>
      <c r="E221" s="116" t="s">
        <v>0</v>
      </c>
      <c r="F221" s="117" t="s">
        <v>187</v>
      </c>
      <c r="H221" s="118">
        <v>1.4430000000000001</v>
      </c>
      <c r="I221" s="118"/>
      <c r="J221" s="118"/>
      <c r="L221" s="115"/>
      <c r="M221" s="119"/>
      <c r="N221" s="120"/>
      <c r="O221" s="120"/>
      <c r="P221" s="120"/>
      <c r="Q221" s="120"/>
      <c r="R221" s="120"/>
      <c r="S221" s="120"/>
      <c r="T221" s="121"/>
      <c r="AT221" s="116" t="s">
        <v>117</v>
      </c>
      <c r="AU221" s="116" t="s">
        <v>116</v>
      </c>
      <c r="AV221" s="9" t="s">
        <v>116</v>
      </c>
      <c r="AW221" s="9" t="s">
        <v>15</v>
      </c>
      <c r="AX221" s="9" t="s">
        <v>41</v>
      </c>
      <c r="AY221" s="116" t="s">
        <v>109</v>
      </c>
    </row>
    <row r="222" spans="1:65" s="10" customFormat="1" x14ac:dyDescent="0.2">
      <c r="B222" s="122"/>
      <c r="D222" s="109" t="s">
        <v>117</v>
      </c>
      <c r="E222" s="123" t="s">
        <v>0</v>
      </c>
      <c r="F222" s="124" t="s">
        <v>121</v>
      </c>
      <c r="H222" s="125">
        <v>75.591999999999999</v>
      </c>
      <c r="I222" s="125"/>
      <c r="J222" s="125"/>
      <c r="L222" s="122"/>
      <c r="M222" s="126"/>
      <c r="N222" s="127"/>
      <c r="O222" s="127"/>
      <c r="P222" s="127"/>
      <c r="Q222" s="127"/>
      <c r="R222" s="127"/>
      <c r="S222" s="127"/>
      <c r="T222" s="128"/>
      <c r="AT222" s="123" t="s">
        <v>117</v>
      </c>
      <c r="AU222" s="123" t="s">
        <v>116</v>
      </c>
      <c r="AV222" s="10" t="s">
        <v>115</v>
      </c>
      <c r="AW222" s="10" t="s">
        <v>15</v>
      </c>
      <c r="AX222" s="10" t="s">
        <v>42</v>
      </c>
      <c r="AY222" s="123" t="s">
        <v>109</v>
      </c>
    </row>
    <row r="223" spans="1:65" s="2" customFormat="1" ht="24.2" customHeight="1" x14ac:dyDescent="0.2">
      <c r="A223" s="20"/>
      <c r="B223" s="95"/>
      <c r="C223" s="96" t="s">
        <v>137</v>
      </c>
      <c r="D223" s="96" t="s">
        <v>111</v>
      </c>
      <c r="E223" s="97" t="s">
        <v>188</v>
      </c>
      <c r="F223" s="98" t="s">
        <v>189</v>
      </c>
      <c r="G223" s="99" t="s">
        <v>114</v>
      </c>
      <c r="H223" s="100">
        <v>75.591999999999999</v>
      </c>
      <c r="I223" s="100"/>
      <c r="J223" s="100">
        <f>SUM(H223*I223)</f>
        <v>0</v>
      </c>
      <c r="K223" s="101"/>
      <c r="L223" s="21"/>
      <c r="M223" s="102" t="s">
        <v>0</v>
      </c>
      <c r="N223" s="103" t="s">
        <v>24</v>
      </c>
      <c r="O223" s="104">
        <v>0</v>
      </c>
      <c r="P223" s="104">
        <f>O223*H223</f>
        <v>0</v>
      </c>
      <c r="Q223" s="104">
        <v>0</v>
      </c>
      <c r="R223" s="104">
        <f>Q223*H223</f>
        <v>0</v>
      </c>
      <c r="S223" s="104">
        <v>0</v>
      </c>
      <c r="T223" s="105">
        <f>S223*H223</f>
        <v>0</v>
      </c>
      <c r="U223" s="20"/>
      <c r="V223" s="20"/>
      <c r="W223" s="20"/>
      <c r="X223" s="20"/>
      <c r="Y223" s="20"/>
      <c r="Z223" s="20"/>
      <c r="AA223" s="20"/>
      <c r="AB223" s="20"/>
      <c r="AC223" s="20"/>
      <c r="AD223" s="20"/>
      <c r="AE223" s="20"/>
      <c r="AR223" s="106" t="s">
        <v>115</v>
      </c>
      <c r="AT223" s="106" t="s">
        <v>111</v>
      </c>
      <c r="AU223" s="106" t="s">
        <v>116</v>
      </c>
      <c r="AY223" s="12" t="s">
        <v>109</v>
      </c>
      <c r="BE223" s="107">
        <f>IF(N223="základná",J223,0)</f>
        <v>0</v>
      </c>
      <c r="BF223" s="107">
        <f>IF(N223="znížená",J223,0)</f>
        <v>0</v>
      </c>
      <c r="BG223" s="107">
        <f>IF(N223="zákl. prenesená",J223,0)</f>
        <v>0</v>
      </c>
      <c r="BH223" s="107">
        <f>IF(N223="zníž. prenesená",J223,0)</f>
        <v>0</v>
      </c>
      <c r="BI223" s="107">
        <f>IF(N223="nulová",J223,0)</f>
        <v>0</v>
      </c>
      <c r="BJ223" s="12" t="s">
        <v>116</v>
      </c>
      <c r="BK223" s="107">
        <f>ROUND(I223*H223,2)</f>
        <v>0</v>
      </c>
      <c r="BL223" s="12" t="s">
        <v>115</v>
      </c>
      <c r="BM223" s="106" t="s">
        <v>190</v>
      </c>
    </row>
    <row r="224" spans="1:65" s="2" customFormat="1" ht="37.9" customHeight="1" x14ac:dyDescent="0.2">
      <c r="A224" s="20"/>
      <c r="B224" s="95"/>
      <c r="C224" s="96" t="s">
        <v>191</v>
      </c>
      <c r="D224" s="96" t="s">
        <v>111</v>
      </c>
      <c r="E224" s="97" t="s">
        <v>192</v>
      </c>
      <c r="F224" s="98" t="s">
        <v>193</v>
      </c>
      <c r="G224" s="99" t="s">
        <v>114</v>
      </c>
      <c r="H224" s="100">
        <v>354.93200000000002</v>
      </c>
      <c r="I224" s="100"/>
      <c r="J224" s="100">
        <f>SUM(H224*I224)</f>
        <v>0</v>
      </c>
      <c r="K224" s="101"/>
      <c r="L224" s="21"/>
      <c r="M224" s="102" t="s">
        <v>0</v>
      </c>
      <c r="N224" s="103" t="s">
        <v>24</v>
      </c>
      <c r="O224" s="104">
        <v>0</v>
      </c>
      <c r="P224" s="104">
        <f>O224*H224</f>
        <v>0</v>
      </c>
      <c r="Q224" s="104">
        <v>0</v>
      </c>
      <c r="R224" s="104">
        <f>Q224*H224</f>
        <v>0</v>
      </c>
      <c r="S224" s="104">
        <v>0</v>
      </c>
      <c r="T224" s="105">
        <f>S224*H224</f>
        <v>0</v>
      </c>
      <c r="U224" s="20"/>
      <c r="V224" s="20"/>
      <c r="W224" s="20"/>
      <c r="X224" s="20"/>
      <c r="Y224" s="20"/>
      <c r="Z224" s="20"/>
      <c r="AA224" s="20"/>
      <c r="AB224" s="20"/>
      <c r="AC224" s="20"/>
      <c r="AD224" s="20"/>
      <c r="AE224" s="20"/>
      <c r="AR224" s="106" t="s">
        <v>115</v>
      </c>
      <c r="AT224" s="106" t="s">
        <v>111</v>
      </c>
      <c r="AU224" s="106" t="s">
        <v>116</v>
      </c>
      <c r="AY224" s="12" t="s">
        <v>109</v>
      </c>
      <c r="BE224" s="107">
        <f>IF(N224="základná",J224,0)</f>
        <v>0</v>
      </c>
      <c r="BF224" s="107">
        <f>IF(N224="znížená",J224,0)</f>
        <v>0</v>
      </c>
      <c r="BG224" s="107">
        <f>IF(N224="zákl. prenesená",J224,0)</f>
        <v>0</v>
      </c>
      <c r="BH224" s="107">
        <f>IF(N224="zníž. prenesená",J224,0)</f>
        <v>0</v>
      </c>
      <c r="BI224" s="107">
        <f>IF(N224="nulová",J224,0)</f>
        <v>0</v>
      </c>
      <c r="BJ224" s="12" t="s">
        <v>116</v>
      </c>
      <c r="BK224" s="107">
        <f>ROUND(I224*H224,2)</f>
        <v>0</v>
      </c>
      <c r="BL224" s="12" t="s">
        <v>115</v>
      </c>
      <c r="BM224" s="106" t="s">
        <v>194</v>
      </c>
    </row>
    <row r="225" spans="1:65" s="9" customFormat="1" x14ac:dyDescent="0.2">
      <c r="B225" s="115"/>
      <c r="D225" s="109" t="s">
        <v>117</v>
      </c>
      <c r="E225" s="116" t="s">
        <v>0</v>
      </c>
      <c r="F225" s="117" t="s">
        <v>195</v>
      </c>
      <c r="H225" s="118">
        <v>354.93200000000002</v>
      </c>
      <c r="I225" s="118"/>
      <c r="J225" s="118"/>
      <c r="L225" s="115"/>
      <c r="M225" s="119"/>
      <c r="N225" s="120"/>
      <c r="O225" s="120"/>
      <c r="P225" s="120"/>
      <c r="Q225" s="120"/>
      <c r="R225" s="120"/>
      <c r="S225" s="120"/>
      <c r="T225" s="121"/>
      <c r="AT225" s="116" t="s">
        <v>117</v>
      </c>
      <c r="AU225" s="116" t="s">
        <v>116</v>
      </c>
      <c r="AV225" s="9" t="s">
        <v>116</v>
      </c>
      <c r="AW225" s="9" t="s">
        <v>15</v>
      </c>
      <c r="AX225" s="9" t="s">
        <v>41</v>
      </c>
      <c r="AY225" s="116" t="s">
        <v>109</v>
      </c>
    </row>
    <row r="226" spans="1:65" s="10" customFormat="1" x14ac:dyDescent="0.2">
      <c r="B226" s="122"/>
      <c r="D226" s="109" t="s">
        <v>117</v>
      </c>
      <c r="E226" s="123" t="s">
        <v>0</v>
      </c>
      <c r="F226" s="124" t="s">
        <v>121</v>
      </c>
      <c r="H226" s="125">
        <v>354.93200000000002</v>
      </c>
      <c r="I226" s="125"/>
      <c r="J226" s="125"/>
      <c r="L226" s="122"/>
      <c r="M226" s="126"/>
      <c r="N226" s="127"/>
      <c r="O226" s="127"/>
      <c r="P226" s="127"/>
      <c r="Q226" s="127"/>
      <c r="R226" s="127"/>
      <c r="S226" s="127"/>
      <c r="T226" s="128"/>
      <c r="AT226" s="123" t="s">
        <v>117</v>
      </c>
      <c r="AU226" s="123" t="s">
        <v>116</v>
      </c>
      <c r="AV226" s="10" t="s">
        <v>115</v>
      </c>
      <c r="AW226" s="10" t="s">
        <v>15</v>
      </c>
      <c r="AX226" s="10" t="s">
        <v>42</v>
      </c>
      <c r="AY226" s="123" t="s">
        <v>109</v>
      </c>
    </row>
    <row r="227" spans="1:65" s="2" customFormat="1" ht="44.25" customHeight="1" x14ac:dyDescent="0.2">
      <c r="A227" s="20"/>
      <c r="B227" s="95"/>
      <c r="C227" s="96" t="s">
        <v>141</v>
      </c>
      <c r="D227" s="96" t="s">
        <v>111</v>
      </c>
      <c r="E227" s="97" t="s">
        <v>196</v>
      </c>
      <c r="F227" s="98" t="s">
        <v>197</v>
      </c>
      <c r="G227" s="99" t="s">
        <v>114</v>
      </c>
      <c r="H227" s="100">
        <v>6033.8440000000001</v>
      </c>
      <c r="I227" s="100"/>
      <c r="J227" s="100">
        <f>SUM(H227*I227)</f>
        <v>0</v>
      </c>
      <c r="K227" s="101"/>
      <c r="L227" s="21"/>
      <c r="M227" s="102" t="s">
        <v>0</v>
      </c>
      <c r="N227" s="103" t="s">
        <v>24</v>
      </c>
      <c r="O227" s="104">
        <v>0</v>
      </c>
      <c r="P227" s="104">
        <f>O227*H227</f>
        <v>0</v>
      </c>
      <c r="Q227" s="104">
        <v>0</v>
      </c>
      <c r="R227" s="104">
        <f>Q227*H227</f>
        <v>0</v>
      </c>
      <c r="S227" s="104">
        <v>0</v>
      </c>
      <c r="T227" s="105">
        <f>S227*H227</f>
        <v>0</v>
      </c>
      <c r="U227" s="20"/>
      <c r="V227" s="20"/>
      <c r="W227" s="20"/>
      <c r="X227" s="20"/>
      <c r="Y227" s="20"/>
      <c r="Z227" s="20"/>
      <c r="AA227" s="20"/>
      <c r="AB227" s="20"/>
      <c r="AC227" s="20"/>
      <c r="AD227" s="20"/>
      <c r="AE227" s="20"/>
      <c r="AR227" s="106" t="s">
        <v>115</v>
      </c>
      <c r="AT227" s="106" t="s">
        <v>111</v>
      </c>
      <c r="AU227" s="106" t="s">
        <v>116</v>
      </c>
      <c r="AY227" s="12" t="s">
        <v>109</v>
      </c>
      <c r="BE227" s="107">
        <f>IF(N227="základná",J227,0)</f>
        <v>0</v>
      </c>
      <c r="BF227" s="107">
        <f>IF(N227="znížená",J227,0)</f>
        <v>0</v>
      </c>
      <c r="BG227" s="107">
        <f>IF(N227="zákl. prenesená",J227,0)</f>
        <v>0</v>
      </c>
      <c r="BH227" s="107">
        <f>IF(N227="zníž. prenesená",J227,0)</f>
        <v>0</v>
      </c>
      <c r="BI227" s="107">
        <f>IF(N227="nulová",J227,0)</f>
        <v>0</v>
      </c>
      <c r="BJ227" s="12" t="s">
        <v>116</v>
      </c>
      <c r="BK227" s="107">
        <f>ROUND(I227*H227,2)</f>
        <v>0</v>
      </c>
      <c r="BL227" s="12" t="s">
        <v>115</v>
      </c>
      <c r="BM227" s="106" t="s">
        <v>3</v>
      </c>
    </row>
    <row r="228" spans="1:65" s="9" customFormat="1" x14ac:dyDescent="0.2">
      <c r="B228" s="115"/>
      <c r="D228" s="109" t="s">
        <v>117</v>
      </c>
      <c r="E228" s="116" t="s">
        <v>0</v>
      </c>
      <c r="F228" s="117" t="s">
        <v>198</v>
      </c>
      <c r="H228" s="118">
        <v>6033.8440000000001</v>
      </c>
      <c r="I228" s="118"/>
      <c r="J228" s="118"/>
      <c r="L228" s="115"/>
      <c r="M228" s="119"/>
      <c r="N228" s="120"/>
      <c r="O228" s="120"/>
      <c r="P228" s="120"/>
      <c r="Q228" s="120"/>
      <c r="R228" s="120"/>
      <c r="S228" s="120"/>
      <c r="T228" s="121"/>
      <c r="AT228" s="116" t="s">
        <v>117</v>
      </c>
      <c r="AU228" s="116" t="s">
        <v>116</v>
      </c>
      <c r="AV228" s="9" t="s">
        <v>116</v>
      </c>
      <c r="AW228" s="9" t="s">
        <v>15</v>
      </c>
      <c r="AX228" s="9" t="s">
        <v>41</v>
      </c>
      <c r="AY228" s="116" t="s">
        <v>109</v>
      </c>
    </row>
    <row r="229" spans="1:65" s="10" customFormat="1" x14ac:dyDescent="0.2">
      <c r="B229" s="122"/>
      <c r="D229" s="109" t="s">
        <v>117</v>
      </c>
      <c r="E229" s="123" t="s">
        <v>0</v>
      </c>
      <c r="F229" s="124" t="s">
        <v>121</v>
      </c>
      <c r="H229" s="125">
        <v>6033.8440000000001</v>
      </c>
      <c r="I229" s="125"/>
      <c r="J229" s="125"/>
      <c r="L229" s="122"/>
      <c r="M229" s="126"/>
      <c r="N229" s="127"/>
      <c r="O229" s="127"/>
      <c r="P229" s="127"/>
      <c r="Q229" s="127"/>
      <c r="R229" s="127"/>
      <c r="S229" s="127"/>
      <c r="T229" s="128"/>
      <c r="AT229" s="123" t="s">
        <v>117</v>
      </c>
      <c r="AU229" s="123" t="s">
        <v>116</v>
      </c>
      <c r="AV229" s="10" t="s">
        <v>115</v>
      </c>
      <c r="AW229" s="10" t="s">
        <v>15</v>
      </c>
      <c r="AX229" s="10" t="s">
        <v>42</v>
      </c>
      <c r="AY229" s="123" t="s">
        <v>109</v>
      </c>
    </row>
    <row r="230" spans="1:65" s="2" customFormat="1" ht="21.75" customHeight="1" x14ac:dyDescent="0.2">
      <c r="A230" s="20"/>
      <c r="B230" s="95"/>
      <c r="C230" s="96" t="s">
        <v>199</v>
      </c>
      <c r="D230" s="96" t="s">
        <v>111</v>
      </c>
      <c r="E230" s="97" t="s">
        <v>200</v>
      </c>
      <c r="F230" s="98" t="s">
        <v>201</v>
      </c>
      <c r="G230" s="99" t="s">
        <v>114</v>
      </c>
      <c r="H230" s="100">
        <v>354.93200000000002</v>
      </c>
      <c r="I230" s="100"/>
      <c r="J230" s="100">
        <f>SUM(H230*I230)</f>
        <v>0</v>
      </c>
      <c r="K230" s="101"/>
      <c r="L230" s="21"/>
      <c r="M230" s="102" t="s">
        <v>0</v>
      </c>
      <c r="N230" s="103" t="s">
        <v>24</v>
      </c>
      <c r="O230" s="104">
        <v>0</v>
      </c>
      <c r="P230" s="104">
        <f>O230*H230</f>
        <v>0</v>
      </c>
      <c r="Q230" s="104">
        <v>0</v>
      </c>
      <c r="R230" s="104">
        <f>Q230*H230</f>
        <v>0</v>
      </c>
      <c r="S230" s="104">
        <v>0</v>
      </c>
      <c r="T230" s="105">
        <f>S230*H230</f>
        <v>0</v>
      </c>
      <c r="U230" s="20"/>
      <c r="V230" s="20"/>
      <c r="W230" s="20"/>
      <c r="X230" s="20"/>
      <c r="Y230" s="20"/>
      <c r="Z230" s="20"/>
      <c r="AA230" s="20"/>
      <c r="AB230" s="20"/>
      <c r="AC230" s="20"/>
      <c r="AD230" s="20"/>
      <c r="AE230" s="20"/>
      <c r="AR230" s="106" t="s">
        <v>115</v>
      </c>
      <c r="AT230" s="106" t="s">
        <v>111</v>
      </c>
      <c r="AU230" s="106" t="s">
        <v>116</v>
      </c>
      <c r="AY230" s="12" t="s">
        <v>109</v>
      </c>
      <c r="BE230" s="107">
        <f>IF(N230="základná",J230,0)</f>
        <v>0</v>
      </c>
      <c r="BF230" s="107">
        <f>IF(N230="znížená",J230,0)</f>
        <v>0</v>
      </c>
      <c r="BG230" s="107">
        <f>IF(N230="zákl. prenesená",J230,0)</f>
        <v>0</v>
      </c>
      <c r="BH230" s="107">
        <f>IF(N230="zníž. prenesená",J230,0)</f>
        <v>0</v>
      </c>
      <c r="BI230" s="107">
        <f>IF(N230="nulová",J230,0)</f>
        <v>0</v>
      </c>
      <c r="BJ230" s="12" t="s">
        <v>116</v>
      </c>
      <c r="BK230" s="107">
        <f>ROUND(I230*H230,2)</f>
        <v>0</v>
      </c>
      <c r="BL230" s="12" t="s">
        <v>115</v>
      </c>
      <c r="BM230" s="106" t="s">
        <v>202</v>
      </c>
    </row>
    <row r="231" spans="1:65" s="9" customFormat="1" x14ac:dyDescent="0.2">
      <c r="B231" s="115"/>
      <c r="D231" s="109" t="s">
        <v>117</v>
      </c>
      <c r="E231" s="116" t="s">
        <v>0</v>
      </c>
      <c r="F231" s="117" t="s">
        <v>203</v>
      </c>
      <c r="H231" s="118">
        <v>354.93200000000002</v>
      </c>
      <c r="I231" s="118"/>
      <c r="J231" s="118"/>
      <c r="L231" s="115"/>
      <c r="M231" s="119"/>
      <c r="N231" s="120"/>
      <c r="O231" s="120"/>
      <c r="P231" s="120"/>
      <c r="Q231" s="120"/>
      <c r="R231" s="120"/>
      <c r="S231" s="120"/>
      <c r="T231" s="121"/>
      <c r="AT231" s="116" t="s">
        <v>117</v>
      </c>
      <c r="AU231" s="116" t="s">
        <v>116</v>
      </c>
      <c r="AV231" s="9" t="s">
        <v>116</v>
      </c>
      <c r="AW231" s="9" t="s">
        <v>15</v>
      </c>
      <c r="AX231" s="9" t="s">
        <v>41</v>
      </c>
      <c r="AY231" s="116" t="s">
        <v>109</v>
      </c>
    </row>
    <row r="232" spans="1:65" s="10" customFormat="1" x14ac:dyDescent="0.2">
      <c r="B232" s="122"/>
      <c r="D232" s="109" t="s">
        <v>117</v>
      </c>
      <c r="E232" s="123" t="s">
        <v>0</v>
      </c>
      <c r="F232" s="124" t="s">
        <v>121</v>
      </c>
      <c r="H232" s="125">
        <v>354.93200000000002</v>
      </c>
      <c r="I232" s="125"/>
      <c r="J232" s="125"/>
      <c r="L232" s="122"/>
      <c r="M232" s="126"/>
      <c r="N232" s="127"/>
      <c r="O232" s="127"/>
      <c r="P232" s="127"/>
      <c r="Q232" s="127"/>
      <c r="R232" s="127"/>
      <c r="S232" s="127"/>
      <c r="T232" s="128"/>
      <c r="AT232" s="123" t="s">
        <v>117</v>
      </c>
      <c r="AU232" s="123" t="s">
        <v>116</v>
      </c>
      <c r="AV232" s="10" t="s">
        <v>115</v>
      </c>
      <c r="AW232" s="10" t="s">
        <v>15</v>
      </c>
      <c r="AX232" s="10" t="s">
        <v>42</v>
      </c>
      <c r="AY232" s="123" t="s">
        <v>109</v>
      </c>
    </row>
    <row r="233" spans="1:65" s="2" customFormat="1" ht="24.2" customHeight="1" x14ac:dyDescent="0.2">
      <c r="A233" s="20"/>
      <c r="B233" s="95"/>
      <c r="C233" s="96" t="s">
        <v>167</v>
      </c>
      <c r="D233" s="96" t="s">
        <v>111</v>
      </c>
      <c r="E233" s="97" t="s">
        <v>204</v>
      </c>
      <c r="F233" s="98" t="s">
        <v>205</v>
      </c>
      <c r="G233" s="99" t="s">
        <v>206</v>
      </c>
      <c r="H233" s="100">
        <v>354.93200000000002</v>
      </c>
      <c r="I233" s="100"/>
      <c r="J233" s="100">
        <f>SUM(H233*I233)</f>
        <v>0</v>
      </c>
      <c r="K233" s="101"/>
      <c r="L233" s="21"/>
      <c r="M233" s="102" t="s">
        <v>0</v>
      </c>
      <c r="N233" s="103" t="s">
        <v>24</v>
      </c>
      <c r="O233" s="104">
        <v>0</v>
      </c>
      <c r="P233" s="104">
        <f>O233*H233</f>
        <v>0</v>
      </c>
      <c r="Q233" s="104">
        <v>0</v>
      </c>
      <c r="R233" s="104">
        <f>Q233*H233</f>
        <v>0</v>
      </c>
      <c r="S233" s="104">
        <v>0</v>
      </c>
      <c r="T233" s="105">
        <f>S233*H233</f>
        <v>0</v>
      </c>
      <c r="U233" s="20"/>
      <c r="V233" s="20"/>
      <c r="W233" s="20"/>
      <c r="X233" s="20"/>
      <c r="Y233" s="20"/>
      <c r="Z233" s="20"/>
      <c r="AA233" s="20"/>
      <c r="AB233" s="20"/>
      <c r="AC233" s="20"/>
      <c r="AD233" s="20"/>
      <c r="AE233" s="20"/>
      <c r="AR233" s="106" t="s">
        <v>115</v>
      </c>
      <c r="AT233" s="106" t="s">
        <v>111</v>
      </c>
      <c r="AU233" s="106" t="s">
        <v>116</v>
      </c>
      <c r="AY233" s="12" t="s">
        <v>109</v>
      </c>
      <c r="BE233" s="107">
        <f>IF(N233="základná",J233,0)</f>
        <v>0</v>
      </c>
      <c r="BF233" s="107">
        <f>IF(N233="znížená",J233,0)</f>
        <v>0</v>
      </c>
      <c r="BG233" s="107">
        <f>IF(N233="zákl. prenesená",J233,0)</f>
        <v>0</v>
      </c>
      <c r="BH233" s="107">
        <f>IF(N233="zníž. prenesená",J233,0)</f>
        <v>0</v>
      </c>
      <c r="BI233" s="107">
        <f>IF(N233="nulová",J233,0)</f>
        <v>0</v>
      </c>
      <c r="BJ233" s="12" t="s">
        <v>116</v>
      </c>
      <c r="BK233" s="107">
        <f>ROUND(I233*H233,2)</f>
        <v>0</v>
      </c>
      <c r="BL233" s="12" t="s">
        <v>115</v>
      </c>
      <c r="BM233" s="106" t="s">
        <v>207</v>
      </c>
    </row>
    <row r="234" spans="1:65" s="9" customFormat="1" x14ac:dyDescent="0.2">
      <c r="B234" s="115"/>
      <c r="D234" s="109" t="s">
        <v>117</v>
      </c>
      <c r="E234" s="116" t="s">
        <v>0</v>
      </c>
      <c r="F234" s="117" t="s">
        <v>203</v>
      </c>
      <c r="H234" s="118">
        <v>354.93200000000002</v>
      </c>
      <c r="I234" s="118"/>
      <c r="J234" s="118"/>
      <c r="L234" s="115"/>
      <c r="M234" s="119"/>
      <c r="N234" s="120"/>
      <c r="O234" s="120"/>
      <c r="P234" s="120"/>
      <c r="Q234" s="120"/>
      <c r="R234" s="120"/>
      <c r="S234" s="120"/>
      <c r="T234" s="121"/>
      <c r="AT234" s="116" t="s">
        <v>117</v>
      </c>
      <c r="AU234" s="116" t="s">
        <v>116</v>
      </c>
      <c r="AV234" s="9" t="s">
        <v>116</v>
      </c>
      <c r="AW234" s="9" t="s">
        <v>15</v>
      </c>
      <c r="AX234" s="9" t="s">
        <v>41</v>
      </c>
      <c r="AY234" s="116" t="s">
        <v>109</v>
      </c>
    </row>
    <row r="235" spans="1:65" s="10" customFormat="1" x14ac:dyDescent="0.2">
      <c r="B235" s="122"/>
      <c r="D235" s="109" t="s">
        <v>117</v>
      </c>
      <c r="E235" s="123" t="s">
        <v>0</v>
      </c>
      <c r="F235" s="124" t="s">
        <v>121</v>
      </c>
      <c r="H235" s="125">
        <v>354.93200000000002</v>
      </c>
      <c r="I235" s="125"/>
      <c r="J235" s="125"/>
      <c r="L235" s="122"/>
      <c r="M235" s="126"/>
      <c r="N235" s="127"/>
      <c r="O235" s="127"/>
      <c r="P235" s="127"/>
      <c r="Q235" s="127"/>
      <c r="R235" s="127"/>
      <c r="S235" s="127"/>
      <c r="T235" s="128"/>
      <c r="AT235" s="123" t="s">
        <v>117</v>
      </c>
      <c r="AU235" s="123" t="s">
        <v>116</v>
      </c>
      <c r="AV235" s="10" t="s">
        <v>115</v>
      </c>
      <c r="AW235" s="10" t="s">
        <v>15</v>
      </c>
      <c r="AX235" s="10" t="s">
        <v>42</v>
      </c>
      <c r="AY235" s="123" t="s">
        <v>109</v>
      </c>
    </row>
    <row r="236" spans="1:65" s="2" customFormat="1" ht="24.2" customHeight="1" x14ac:dyDescent="0.2">
      <c r="A236" s="20"/>
      <c r="B236" s="95"/>
      <c r="C236" s="96" t="s">
        <v>208</v>
      </c>
      <c r="D236" s="96" t="s">
        <v>111</v>
      </c>
      <c r="E236" s="97" t="s">
        <v>209</v>
      </c>
      <c r="F236" s="98" t="s">
        <v>210</v>
      </c>
      <c r="G236" s="99" t="s">
        <v>114</v>
      </c>
      <c r="H236" s="100">
        <v>55.8</v>
      </c>
      <c r="I236" s="100"/>
      <c r="J236" s="100">
        <f>SUM(H236*I236)</f>
        <v>0</v>
      </c>
      <c r="K236" s="101"/>
      <c r="L236" s="21"/>
      <c r="M236" s="102" t="s">
        <v>0</v>
      </c>
      <c r="N236" s="103" t="s">
        <v>24</v>
      </c>
      <c r="O236" s="104">
        <v>0</v>
      </c>
      <c r="P236" s="104">
        <f>O236*H236</f>
        <v>0</v>
      </c>
      <c r="Q236" s="104">
        <v>0</v>
      </c>
      <c r="R236" s="104">
        <f>Q236*H236</f>
        <v>0</v>
      </c>
      <c r="S236" s="104">
        <v>0</v>
      </c>
      <c r="T236" s="105">
        <f>S236*H236</f>
        <v>0</v>
      </c>
      <c r="U236" s="20"/>
      <c r="V236" s="20"/>
      <c r="W236" s="20"/>
      <c r="X236" s="20"/>
      <c r="Y236" s="20"/>
      <c r="Z236" s="20"/>
      <c r="AA236" s="20"/>
      <c r="AB236" s="20"/>
      <c r="AC236" s="20"/>
      <c r="AD236" s="20"/>
      <c r="AE236" s="20"/>
      <c r="AR236" s="106" t="s">
        <v>115</v>
      </c>
      <c r="AT236" s="106" t="s">
        <v>111</v>
      </c>
      <c r="AU236" s="106" t="s">
        <v>116</v>
      </c>
      <c r="AY236" s="12" t="s">
        <v>109</v>
      </c>
      <c r="BE236" s="107">
        <f>IF(N236="základná",J236,0)</f>
        <v>0</v>
      </c>
      <c r="BF236" s="107">
        <f>IF(N236="znížená",J236,0)</f>
        <v>0</v>
      </c>
      <c r="BG236" s="107">
        <f>IF(N236="zákl. prenesená",J236,0)</f>
        <v>0</v>
      </c>
      <c r="BH236" s="107">
        <f>IF(N236="zníž. prenesená",J236,0)</f>
        <v>0</v>
      </c>
      <c r="BI236" s="107">
        <f>IF(N236="nulová",J236,0)</f>
        <v>0</v>
      </c>
      <c r="BJ236" s="12" t="s">
        <v>116</v>
      </c>
      <c r="BK236" s="107">
        <f>ROUND(I236*H236,2)</f>
        <v>0</v>
      </c>
      <c r="BL236" s="12" t="s">
        <v>115</v>
      </c>
      <c r="BM236" s="106" t="s">
        <v>211</v>
      </c>
    </row>
    <row r="237" spans="1:65" s="2" customFormat="1" ht="33" customHeight="1" x14ac:dyDescent="0.2">
      <c r="A237" s="20"/>
      <c r="B237" s="95"/>
      <c r="C237" s="96"/>
      <c r="D237" s="96" t="s">
        <v>111</v>
      </c>
      <c r="E237" s="97" t="s">
        <v>212</v>
      </c>
      <c r="F237" s="98" t="s">
        <v>213</v>
      </c>
      <c r="G237" s="99" t="s">
        <v>214</v>
      </c>
      <c r="H237" s="100">
        <v>308.92</v>
      </c>
      <c r="I237" s="100"/>
      <c r="J237" s="100">
        <f>ROUND(I237*H237,2)</f>
        <v>0</v>
      </c>
      <c r="K237" s="101"/>
      <c r="L237" s="21"/>
      <c r="M237" s="102" t="s">
        <v>0</v>
      </c>
      <c r="N237" s="103" t="s">
        <v>24</v>
      </c>
      <c r="O237" s="104">
        <v>0.188</v>
      </c>
      <c r="P237" s="104">
        <f>O237*H237</f>
        <v>58.07696</v>
      </c>
      <c r="Q237" s="104">
        <v>0</v>
      </c>
      <c r="R237" s="104">
        <f>Q237*H237</f>
        <v>0</v>
      </c>
      <c r="S237" s="104">
        <v>0</v>
      </c>
      <c r="T237" s="105">
        <f>S237*H237</f>
        <v>0</v>
      </c>
      <c r="U237" s="20"/>
      <c r="V237" s="20"/>
      <c r="W237" s="20"/>
      <c r="X237" s="20"/>
      <c r="Y237" s="20"/>
      <c r="Z237" s="20"/>
      <c r="AA237" s="20"/>
      <c r="AB237" s="20"/>
      <c r="AC237" s="20"/>
      <c r="AD237" s="20"/>
      <c r="AE237" s="20"/>
      <c r="AR237" s="106" t="s">
        <v>115</v>
      </c>
      <c r="AT237" s="106" t="s">
        <v>111</v>
      </c>
      <c r="AU237" s="106" t="s">
        <v>116</v>
      </c>
      <c r="AY237" s="12" t="s">
        <v>109</v>
      </c>
      <c r="BE237" s="107">
        <f>IF(N237="základná",J237,0)</f>
        <v>0</v>
      </c>
      <c r="BF237" s="107">
        <f>IF(N237="znížená",J237,0)</f>
        <v>0</v>
      </c>
      <c r="BG237" s="107">
        <f>IF(N237="zákl. prenesená",J237,0)</f>
        <v>0</v>
      </c>
      <c r="BH237" s="107">
        <f>IF(N237="zníž. prenesená",J237,0)</f>
        <v>0</v>
      </c>
      <c r="BI237" s="107">
        <f>IF(N237="nulová",J237,0)</f>
        <v>0</v>
      </c>
      <c r="BJ237" s="12" t="s">
        <v>116</v>
      </c>
      <c r="BK237" s="107">
        <f>ROUND(I237*H237,2)</f>
        <v>0</v>
      </c>
      <c r="BL237" s="12" t="s">
        <v>115</v>
      </c>
      <c r="BM237" s="106" t="s">
        <v>215</v>
      </c>
    </row>
    <row r="238" spans="1:65" s="2" customFormat="1" ht="16.5" customHeight="1" x14ac:dyDescent="0.2">
      <c r="A238" s="20"/>
      <c r="B238" s="95"/>
      <c r="C238" s="136"/>
      <c r="D238" s="136" t="s">
        <v>216</v>
      </c>
      <c r="E238" s="137" t="s">
        <v>217</v>
      </c>
      <c r="F238" s="138" t="s">
        <v>218</v>
      </c>
      <c r="G238" s="139" t="s">
        <v>219</v>
      </c>
      <c r="H238" s="140">
        <v>9.5459999999999994</v>
      </c>
      <c r="I238" s="140"/>
      <c r="J238" s="140">
        <f>ROUND(I238*H238,2)</f>
        <v>0</v>
      </c>
      <c r="K238" s="141"/>
      <c r="L238" s="142"/>
      <c r="M238" s="143" t="s">
        <v>0</v>
      </c>
      <c r="N238" s="144" t="s">
        <v>24</v>
      </c>
      <c r="O238" s="104">
        <v>0</v>
      </c>
      <c r="P238" s="104">
        <f>O238*H238</f>
        <v>0</v>
      </c>
      <c r="Q238" s="104">
        <v>1E-3</v>
      </c>
      <c r="R238" s="104">
        <f>Q238*H238</f>
        <v>9.5459999999999989E-3</v>
      </c>
      <c r="S238" s="104">
        <v>0</v>
      </c>
      <c r="T238" s="105">
        <f>S238*H238</f>
        <v>0</v>
      </c>
      <c r="U238" s="20"/>
      <c r="V238" s="20"/>
      <c r="W238" s="20"/>
      <c r="X238" s="20"/>
      <c r="Y238" s="20"/>
      <c r="Z238" s="20"/>
      <c r="AA238" s="20"/>
      <c r="AB238" s="20"/>
      <c r="AC238" s="20"/>
      <c r="AD238" s="20"/>
      <c r="AE238" s="20"/>
      <c r="AR238" s="106" t="s">
        <v>137</v>
      </c>
      <c r="AT238" s="106" t="s">
        <v>216</v>
      </c>
      <c r="AU238" s="106" t="s">
        <v>116</v>
      </c>
      <c r="AY238" s="12" t="s">
        <v>109</v>
      </c>
      <c r="BE238" s="107">
        <f>IF(N238="základná",J238,0)</f>
        <v>0</v>
      </c>
      <c r="BF238" s="107">
        <f>IF(N238="znížená",J238,0)</f>
        <v>0</v>
      </c>
      <c r="BG238" s="107">
        <f>IF(N238="zákl. prenesená",J238,0)</f>
        <v>0</v>
      </c>
      <c r="BH238" s="107">
        <f>IF(N238="zníž. prenesená",J238,0)</f>
        <v>0</v>
      </c>
      <c r="BI238" s="107">
        <f>IF(N238="nulová",J238,0)</f>
        <v>0</v>
      </c>
      <c r="BJ238" s="12" t="s">
        <v>116</v>
      </c>
      <c r="BK238" s="107">
        <f>ROUND(I238*H238,2)</f>
        <v>0</v>
      </c>
      <c r="BL238" s="12" t="s">
        <v>115</v>
      </c>
      <c r="BM238" s="106" t="s">
        <v>220</v>
      </c>
    </row>
    <row r="239" spans="1:65" s="9" customFormat="1" x14ac:dyDescent="0.2">
      <c r="B239" s="115"/>
      <c r="D239" s="109" t="s">
        <v>117</v>
      </c>
      <c r="F239" s="117" t="s">
        <v>221</v>
      </c>
      <c r="H239" s="118">
        <v>9.5459999999999994</v>
      </c>
      <c r="I239" s="118"/>
      <c r="J239" s="118"/>
      <c r="L239" s="115"/>
      <c r="M239" s="119"/>
      <c r="N239" s="120"/>
      <c r="O239" s="120"/>
      <c r="P239" s="120"/>
      <c r="Q239" s="120"/>
      <c r="R239" s="120"/>
      <c r="S239" s="120"/>
      <c r="T239" s="121"/>
      <c r="AT239" s="116" t="s">
        <v>117</v>
      </c>
      <c r="AU239" s="116" t="s">
        <v>116</v>
      </c>
      <c r="AV239" s="9" t="s">
        <v>116</v>
      </c>
      <c r="AW239" s="9" t="s">
        <v>1</v>
      </c>
      <c r="AX239" s="9" t="s">
        <v>42</v>
      </c>
      <c r="AY239" s="116" t="s">
        <v>109</v>
      </c>
    </row>
    <row r="240" spans="1:65" s="2" customFormat="1" ht="24.2" customHeight="1" x14ac:dyDescent="0.2">
      <c r="A240" s="20"/>
      <c r="B240" s="95"/>
      <c r="C240" s="96"/>
      <c r="D240" s="96" t="s">
        <v>111</v>
      </c>
      <c r="E240" s="97" t="s">
        <v>222</v>
      </c>
      <c r="F240" s="98" t="s">
        <v>223</v>
      </c>
      <c r="G240" s="99" t="s">
        <v>214</v>
      </c>
      <c r="H240" s="100">
        <v>526.37</v>
      </c>
      <c r="I240" s="100"/>
      <c r="J240" s="100">
        <f>ROUND(I240*H240,2)</f>
        <v>0</v>
      </c>
      <c r="K240" s="101"/>
      <c r="L240" s="21"/>
      <c r="M240" s="102" t="s">
        <v>0</v>
      </c>
      <c r="N240" s="103" t="s">
        <v>24</v>
      </c>
      <c r="O240" s="104">
        <v>0.23400000000000001</v>
      </c>
      <c r="P240" s="104">
        <f>O240*H240</f>
        <v>123.17058000000002</v>
      </c>
      <c r="Q240" s="104">
        <v>0</v>
      </c>
      <c r="R240" s="104">
        <f>Q240*H240</f>
        <v>0</v>
      </c>
      <c r="S240" s="104">
        <v>0</v>
      </c>
      <c r="T240" s="105">
        <f>S240*H240</f>
        <v>0</v>
      </c>
      <c r="U240" s="20"/>
      <c r="V240" s="20"/>
      <c r="W240" s="20"/>
      <c r="X240" s="20"/>
      <c r="Y240" s="20"/>
      <c r="Z240" s="20"/>
      <c r="AA240" s="20"/>
      <c r="AB240" s="20"/>
      <c r="AC240" s="20"/>
      <c r="AD240" s="20"/>
      <c r="AE240" s="20"/>
      <c r="AR240" s="106" t="s">
        <v>115</v>
      </c>
      <c r="AT240" s="106" t="s">
        <v>111</v>
      </c>
      <c r="AU240" s="106" t="s">
        <v>116</v>
      </c>
      <c r="AY240" s="12" t="s">
        <v>109</v>
      </c>
      <c r="BE240" s="107">
        <f>IF(N240="základná",J240,0)</f>
        <v>0</v>
      </c>
      <c r="BF240" s="107">
        <f>IF(N240="znížená",J240,0)</f>
        <v>0</v>
      </c>
      <c r="BG240" s="107">
        <f>IF(N240="zákl. prenesená",J240,0)</f>
        <v>0</v>
      </c>
      <c r="BH240" s="107">
        <f>IF(N240="zníž. prenesená",J240,0)</f>
        <v>0</v>
      </c>
      <c r="BI240" s="107">
        <f>IF(N240="nulová",J240,0)</f>
        <v>0</v>
      </c>
      <c r="BJ240" s="12" t="s">
        <v>116</v>
      </c>
      <c r="BK240" s="107">
        <f>ROUND(I240*H240,2)</f>
        <v>0</v>
      </c>
      <c r="BL240" s="12" t="s">
        <v>115</v>
      </c>
      <c r="BM240" s="106" t="s">
        <v>224</v>
      </c>
    </row>
    <row r="241" spans="1:65" s="2" customFormat="1" ht="16.5" customHeight="1" x14ac:dyDescent="0.2">
      <c r="A241" s="20"/>
      <c r="B241" s="95"/>
      <c r="C241" s="136"/>
      <c r="D241" s="136" t="s">
        <v>216</v>
      </c>
      <c r="E241" s="137" t="s">
        <v>225</v>
      </c>
      <c r="F241" s="138" t="s">
        <v>226</v>
      </c>
      <c r="G241" s="139" t="s">
        <v>214</v>
      </c>
      <c r="H241" s="140">
        <v>526.37</v>
      </c>
      <c r="I241" s="140"/>
      <c r="J241" s="140">
        <f>ROUND(I241*H241,2)</f>
        <v>0</v>
      </c>
      <c r="K241" s="141"/>
      <c r="L241" s="142"/>
      <c r="M241" s="143" t="s">
        <v>0</v>
      </c>
      <c r="N241" s="144" t="s">
        <v>24</v>
      </c>
      <c r="O241" s="104">
        <v>0</v>
      </c>
      <c r="P241" s="104">
        <f>O241*H241</f>
        <v>0</v>
      </c>
      <c r="Q241" s="104">
        <v>3.5000000000000001E-3</v>
      </c>
      <c r="R241" s="104">
        <f>Q241*H241</f>
        <v>1.842295</v>
      </c>
      <c r="S241" s="104">
        <v>0</v>
      </c>
      <c r="T241" s="105">
        <f>S241*H241</f>
        <v>0</v>
      </c>
      <c r="U241" s="20"/>
      <c r="V241" s="20"/>
      <c r="W241" s="20"/>
      <c r="X241" s="20"/>
      <c r="Y241" s="20"/>
      <c r="Z241" s="20"/>
      <c r="AA241" s="20"/>
      <c r="AB241" s="20"/>
      <c r="AC241" s="20"/>
      <c r="AD241" s="20"/>
      <c r="AE241" s="20"/>
      <c r="AR241" s="106" t="s">
        <v>137</v>
      </c>
      <c r="AT241" s="106" t="s">
        <v>216</v>
      </c>
      <c r="AU241" s="106" t="s">
        <v>116</v>
      </c>
      <c r="AY241" s="12" t="s">
        <v>109</v>
      </c>
      <c r="BE241" s="107">
        <f>IF(N241="základná",J241,0)</f>
        <v>0</v>
      </c>
      <c r="BF241" s="107">
        <f>IF(N241="znížená",J241,0)</f>
        <v>0</v>
      </c>
      <c r="BG241" s="107">
        <f>IF(N241="zákl. prenesená",J241,0)</f>
        <v>0</v>
      </c>
      <c r="BH241" s="107">
        <f>IF(N241="zníž. prenesená",J241,0)</f>
        <v>0</v>
      </c>
      <c r="BI241" s="107">
        <f>IF(N241="nulová",J241,0)</f>
        <v>0</v>
      </c>
      <c r="BJ241" s="12" t="s">
        <v>116</v>
      </c>
      <c r="BK241" s="107">
        <f>ROUND(I241*H241,2)</f>
        <v>0</v>
      </c>
      <c r="BL241" s="12" t="s">
        <v>115</v>
      </c>
      <c r="BM241" s="106" t="s">
        <v>227</v>
      </c>
    </row>
    <row r="242" spans="1:65" s="2" customFormat="1" ht="33" customHeight="1" x14ac:dyDescent="0.2">
      <c r="A242" s="20"/>
      <c r="B242" s="95"/>
      <c r="C242" s="96"/>
      <c r="D242" s="96" t="s">
        <v>111</v>
      </c>
      <c r="E242" s="97" t="s">
        <v>228</v>
      </c>
      <c r="F242" s="98" t="s">
        <v>229</v>
      </c>
      <c r="G242" s="99" t="s">
        <v>214</v>
      </c>
      <c r="H242" s="100">
        <v>526.37</v>
      </c>
      <c r="I242" s="100"/>
      <c r="J242" s="100">
        <f>ROUND(I242*H242,2)</f>
        <v>0</v>
      </c>
      <c r="K242" s="101"/>
      <c r="L242" s="21"/>
      <c r="M242" s="102" t="s">
        <v>0</v>
      </c>
      <c r="N242" s="103" t="s">
        <v>24</v>
      </c>
      <c r="O242" s="104">
        <v>0.151</v>
      </c>
      <c r="P242" s="104">
        <f>O242*H242</f>
        <v>79.481870000000001</v>
      </c>
      <c r="Q242" s="104">
        <v>0</v>
      </c>
      <c r="R242" s="104">
        <f>Q242*H242</f>
        <v>0</v>
      </c>
      <c r="S242" s="104">
        <v>0</v>
      </c>
      <c r="T242" s="105">
        <f>S242*H242</f>
        <v>0</v>
      </c>
      <c r="U242" s="20"/>
      <c r="V242" s="20"/>
      <c r="W242" s="20"/>
      <c r="X242" s="20"/>
      <c r="Y242" s="20"/>
      <c r="Z242" s="20"/>
      <c r="AA242" s="20"/>
      <c r="AB242" s="20"/>
      <c r="AC242" s="20"/>
      <c r="AD242" s="20"/>
      <c r="AE242" s="20"/>
      <c r="AR242" s="106" t="s">
        <v>115</v>
      </c>
      <c r="AT242" s="106" t="s">
        <v>111</v>
      </c>
      <c r="AU242" s="106" t="s">
        <v>116</v>
      </c>
      <c r="AY242" s="12" t="s">
        <v>109</v>
      </c>
      <c r="BE242" s="107">
        <f>IF(N242="základná",J242,0)</f>
        <v>0</v>
      </c>
      <c r="BF242" s="107">
        <f>IF(N242="znížená",J242,0)</f>
        <v>0</v>
      </c>
      <c r="BG242" s="107">
        <f>IF(N242="zákl. prenesená",J242,0)</f>
        <v>0</v>
      </c>
      <c r="BH242" s="107">
        <f>IF(N242="zníž. prenesená",J242,0)</f>
        <v>0</v>
      </c>
      <c r="BI242" s="107">
        <f>IF(N242="nulová",J242,0)</f>
        <v>0</v>
      </c>
      <c r="BJ242" s="12" t="s">
        <v>116</v>
      </c>
      <c r="BK242" s="107">
        <f>ROUND(I242*H242,2)</f>
        <v>0</v>
      </c>
      <c r="BL242" s="12" t="s">
        <v>115</v>
      </c>
      <c r="BM242" s="106" t="s">
        <v>230</v>
      </c>
    </row>
    <row r="243" spans="1:65" s="2" customFormat="1" ht="24.2" customHeight="1" x14ac:dyDescent="0.2">
      <c r="A243" s="20"/>
      <c r="B243" s="95"/>
      <c r="C243" s="96"/>
      <c r="D243" s="96" t="s">
        <v>111</v>
      </c>
      <c r="E243" s="97" t="s">
        <v>231</v>
      </c>
      <c r="F243" s="98" t="s">
        <v>232</v>
      </c>
      <c r="G243" s="99" t="s">
        <v>214</v>
      </c>
      <c r="H243" s="100">
        <v>526.37</v>
      </c>
      <c r="I243" s="100"/>
      <c r="J243" s="100">
        <f>ROUND(I243*H243,2)</f>
        <v>0</v>
      </c>
      <c r="K243" s="101"/>
      <c r="L243" s="21"/>
      <c r="M243" s="102" t="s">
        <v>0</v>
      </c>
      <c r="N243" s="103" t="s">
        <v>24</v>
      </c>
      <c r="O243" s="104">
        <v>5.3999999999999999E-2</v>
      </c>
      <c r="P243" s="104">
        <f>O243*H243</f>
        <v>28.42398</v>
      </c>
      <c r="Q243" s="104">
        <v>0</v>
      </c>
      <c r="R243" s="104">
        <f>Q243*H243</f>
        <v>0</v>
      </c>
      <c r="S243" s="104">
        <v>0</v>
      </c>
      <c r="T243" s="105">
        <f>S243*H243</f>
        <v>0</v>
      </c>
      <c r="U243" s="20"/>
      <c r="V243" s="20"/>
      <c r="W243" s="20"/>
      <c r="X243" s="20"/>
      <c r="Y243" s="20"/>
      <c r="Z243" s="20"/>
      <c r="AA243" s="20"/>
      <c r="AB243" s="20"/>
      <c r="AC243" s="20"/>
      <c r="AD243" s="20"/>
      <c r="AE243" s="20"/>
      <c r="AR243" s="106" t="s">
        <v>115</v>
      </c>
      <c r="AT243" s="106" t="s">
        <v>111</v>
      </c>
      <c r="AU243" s="106" t="s">
        <v>116</v>
      </c>
      <c r="AY243" s="12" t="s">
        <v>109</v>
      </c>
      <c r="BE243" s="107">
        <f>IF(N243="základná",J243,0)</f>
        <v>0</v>
      </c>
      <c r="BF243" s="107">
        <f>IF(N243="znížená",J243,0)</f>
        <v>0</v>
      </c>
      <c r="BG243" s="107">
        <f>IF(N243="zákl. prenesená",J243,0)</f>
        <v>0</v>
      </c>
      <c r="BH243" s="107">
        <f>IF(N243="zníž. prenesená",J243,0)</f>
        <v>0</v>
      </c>
      <c r="BI243" s="107">
        <f>IF(N243="nulová",J243,0)</f>
        <v>0</v>
      </c>
      <c r="BJ243" s="12" t="s">
        <v>116</v>
      </c>
      <c r="BK243" s="107">
        <f>ROUND(I243*H243,2)</f>
        <v>0</v>
      </c>
      <c r="BL243" s="12" t="s">
        <v>115</v>
      </c>
      <c r="BM243" s="106" t="s">
        <v>233</v>
      </c>
    </row>
    <row r="244" spans="1:65" s="2" customFormat="1" ht="16.5" customHeight="1" x14ac:dyDescent="0.2">
      <c r="A244" s="20"/>
      <c r="B244" s="95"/>
      <c r="C244" s="136"/>
      <c r="D244" s="136" t="s">
        <v>216</v>
      </c>
      <c r="E244" s="137" t="s">
        <v>234</v>
      </c>
      <c r="F244" s="138" t="s">
        <v>235</v>
      </c>
      <c r="G244" s="139" t="s">
        <v>206</v>
      </c>
      <c r="H244" s="140">
        <v>61.058999999999997</v>
      </c>
      <c r="I244" s="140"/>
      <c r="J244" s="140">
        <f>ROUND(I244*H244,2)</f>
        <v>0</v>
      </c>
      <c r="K244" s="141"/>
      <c r="L244" s="142"/>
      <c r="M244" s="143" t="s">
        <v>0</v>
      </c>
      <c r="N244" s="144" t="s">
        <v>24</v>
      </c>
      <c r="O244" s="104">
        <v>0</v>
      </c>
      <c r="P244" s="104">
        <f>O244*H244</f>
        <v>0</v>
      </c>
      <c r="Q244" s="104">
        <v>1</v>
      </c>
      <c r="R244" s="104">
        <f>Q244*H244</f>
        <v>61.058999999999997</v>
      </c>
      <c r="S244" s="104">
        <v>0</v>
      </c>
      <c r="T244" s="105">
        <f>S244*H244</f>
        <v>0</v>
      </c>
      <c r="U244" s="20"/>
      <c r="V244" s="20"/>
      <c r="W244" s="20"/>
      <c r="X244" s="20"/>
      <c r="Y244" s="20"/>
      <c r="Z244" s="20"/>
      <c r="AA244" s="20"/>
      <c r="AB244" s="20"/>
      <c r="AC244" s="20"/>
      <c r="AD244" s="20"/>
      <c r="AE244" s="20"/>
      <c r="AR244" s="106" t="s">
        <v>137</v>
      </c>
      <c r="AT244" s="106" t="s">
        <v>216</v>
      </c>
      <c r="AU244" s="106" t="s">
        <v>116</v>
      </c>
      <c r="AY244" s="12" t="s">
        <v>109</v>
      </c>
      <c r="BE244" s="107">
        <f>IF(N244="základná",J244,0)</f>
        <v>0</v>
      </c>
      <c r="BF244" s="107">
        <f>IF(N244="znížená",J244,0)</f>
        <v>0</v>
      </c>
      <c r="BG244" s="107">
        <f>IF(N244="zákl. prenesená",J244,0)</f>
        <v>0</v>
      </c>
      <c r="BH244" s="107">
        <f>IF(N244="zníž. prenesená",J244,0)</f>
        <v>0</v>
      </c>
      <c r="BI244" s="107">
        <f>IF(N244="nulová",J244,0)</f>
        <v>0</v>
      </c>
      <c r="BJ244" s="12" t="s">
        <v>116</v>
      </c>
      <c r="BK244" s="107">
        <f>ROUND(I244*H244,2)</f>
        <v>0</v>
      </c>
      <c r="BL244" s="12" t="s">
        <v>115</v>
      </c>
      <c r="BM244" s="106" t="s">
        <v>236</v>
      </c>
    </row>
    <row r="245" spans="1:65" s="9" customFormat="1" x14ac:dyDescent="0.2">
      <c r="B245" s="115"/>
      <c r="D245" s="109" t="s">
        <v>117</v>
      </c>
      <c r="F245" s="117" t="s">
        <v>237</v>
      </c>
      <c r="H245" s="118">
        <v>61.058999999999997</v>
      </c>
      <c r="I245" s="118"/>
      <c r="J245" s="118"/>
      <c r="L245" s="115"/>
      <c r="M245" s="119"/>
      <c r="N245" s="120"/>
      <c r="O245" s="120"/>
      <c r="P245" s="120"/>
      <c r="Q245" s="120"/>
      <c r="R245" s="120"/>
      <c r="S245" s="120"/>
      <c r="T245" s="121"/>
      <c r="AT245" s="116" t="s">
        <v>117</v>
      </c>
      <c r="AU245" s="116" t="s">
        <v>116</v>
      </c>
      <c r="AV245" s="9" t="s">
        <v>116</v>
      </c>
      <c r="AW245" s="9" t="s">
        <v>1</v>
      </c>
      <c r="AX245" s="9" t="s">
        <v>42</v>
      </c>
      <c r="AY245" s="116" t="s">
        <v>109</v>
      </c>
    </row>
    <row r="246" spans="1:65" s="2" customFormat="1" ht="24.2" customHeight="1" x14ac:dyDescent="0.2">
      <c r="A246" s="20"/>
      <c r="B246" s="95"/>
      <c r="C246" s="96"/>
      <c r="D246" s="96" t="s">
        <v>111</v>
      </c>
      <c r="E246" s="97" t="s">
        <v>238</v>
      </c>
      <c r="F246" s="98" t="s">
        <v>239</v>
      </c>
      <c r="G246" s="99" t="s">
        <v>214</v>
      </c>
      <c r="H246" s="100">
        <v>60</v>
      </c>
      <c r="I246" s="100"/>
      <c r="J246" s="100">
        <f>ROUND(I246*H246,2)</f>
        <v>0</v>
      </c>
      <c r="K246" s="101"/>
      <c r="L246" s="21"/>
      <c r="M246" s="102" t="s">
        <v>0</v>
      </c>
      <c r="N246" s="103" t="s">
        <v>24</v>
      </c>
      <c r="O246" s="104">
        <v>0.85</v>
      </c>
      <c r="P246" s="104">
        <f>O246*H246</f>
        <v>51</v>
      </c>
      <c r="Q246" s="104">
        <v>9.4000000000000004E-3</v>
      </c>
      <c r="R246" s="104">
        <f>Q246*H246</f>
        <v>0.56400000000000006</v>
      </c>
      <c r="S246" s="104">
        <v>0</v>
      </c>
      <c r="T246" s="105">
        <f>S246*H246</f>
        <v>0</v>
      </c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  <c r="AR246" s="106" t="s">
        <v>115</v>
      </c>
      <c r="AT246" s="106" t="s">
        <v>111</v>
      </c>
      <c r="AU246" s="106" t="s">
        <v>116</v>
      </c>
      <c r="AY246" s="12" t="s">
        <v>109</v>
      </c>
      <c r="BE246" s="107">
        <f>IF(N246="základná",J246,0)</f>
        <v>0</v>
      </c>
      <c r="BF246" s="107">
        <f>IF(N246="znížená",J246,0)</f>
        <v>0</v>
      </c>
      <c r="BG246" s="107">
        <f>IF(N246="zákl. prenesená",J246,0)</f>
        <v>0</v>
      </c>
      <c r="BH246" s="107">
        <f>IF(N246="zníž. prenesená",J246,0)</f>
        <v>0</v>
      </c>
      <c r="BI246" s="107">
        <f>IF(N246="nulová",J246,0)</f>
        <v>0</v>
      </c>
      <c r="BJ246" s="12" t="s">
        <v>116</v>
      </c>
      <c r="BK246" s="107">
        <f>ROUND(I246*H246,2)</f>
        <v>0</v>
      </c>
      <c r="BL246" s="12" t="s">
        <v>115</v>
      </c>
      <c r="BM246" s="106" t="s">
        <v>240</v>
      </c>
    </row>
    <row r="247" spans="1:65" s="8" customFormat="1" x14ac:dyDescent="0.2">
      <c r="B247" s="108"/>
      <c r="D247" s="109" t="s">
        <v>117</v>
      </c>
      <c r="E247" s="110" t="s">
        <v>0</v>
      </c>
      <c r="F247" s="111" t="s">
        <v>241</v>
      </c>
      <c r="H247" s="110" t="s">
        <v>0</v>
      </c>
      <c r="I247" s="181"/>
      <c r="J247" s="181"/>
      <c r="L247" s="108"/>
      <c r="M247" s="112"/>
      <c r="N247" s="113"/>
      <c r="O247" s="113"/>
      <c r="P247" s="113"/>
      <c r="Q247" s="113"/>
      <c r="R247" s="113"/>
      <c r="S247" s="113"/>
      <c r="T247" s="114"/>
      <c r="AT247" s="110" t="s">
        <v>117</v>
      </c>
      <c r="AU247" s="110" t="s">
        <v>116</v>
      </c>
      <c r="AV247" s="8" t="s">
        <v>42</v>
      </c>
      <c r="AW247" s="8" t="s">
        <v>15</v>
      </c>
      <c r="AX247" s="8" t="s">
        <v>41</v>
      </c>
      <c r="AY247" s="110" t="s">
        <v>109</v>
      </c>
    </row>
    <row r="248" spans="1:65" s="9" customFormat="1" x14ac:dyDescent="0.2">
      <c r="B248" s="115"/>
      <c r="D248" s="109" t="s">
        <v>117</v>
      </c>
      <c r="E248" s="116" t="s">
        <v>0</v>
      </c>
      <c r="F248" s="117" t="s">
        <v>242</v>
      </c>
      <c r="H248" s="118">
        <v>60</v>
      </c>
      <c r="I248" s="118"/>
      <c r="J248" s="118"/>
      <c r="L248" s="115"/>
      <c r="M248" s="119"/>
      <c r="N248" s="120"/>
      <c r="O248" s="120"/>
      <c r="P248" s="120"/>
      <c r="Q248" s="120"/>
      <c r="R248" s="120"/>
      <c r="S248" s="120"/>
      <c r="T248" s="121"/>
      <c r="AT248" s="116" t="s">
        <v>117</v>
      </c>
      <c r="AU248" s="116" t="s">
        <v>116</v>
      </c>
      <c r="AV248" s="9" t="s">
        <v>116</v>
      </c>
      <c r="AW248" s="9" t="s">
        <v>15</v>
      </c>
      <c r="AX248" s="9" t="s">
        <v>42</v>
      </c>
      <c r="AY248" s="116" t="s">
        <v>109</v>
      </c>
    </row>
    <row r="249" spans="1:65" s="2" customFormat="1" ht="24.2" customHeight="1" x14ac:dyDescent="0.2">
      <c r="A249" s="20"/>
      <c r="B249" s="95"/>
      <c r="C249" s="96"/>
      <c r="D249" s="96" t="s">
        <v>111</v>
      </c>
      <c r="E249" s="97" t="s">
        <v>243</v>
      </c>
      <c r="F249" s="98" t="s">
        <v>244</v>
      </c>
      <c r="G249" s="99" t="s">
        <v>214</v>
      </c>
      <c r="H249" s="100">
        <v>60</v>
      </c>
      <c r="I249" s="100"/>
      <c r="J249" s="100">
        <f>ROUND(I249*H249,2)</f>
        <v>0</v>
      </c>
      <c r="K249" s="101"/>
      <c r="L249" s="21"/>
      <c r="M249" s="102" t="s">
        <v>0</v>
      </c>
      <c r="N249" s="103" t="s">
        <v>24</v>
      </c>
      <c r="O249" s="104">
        <v>0.36499999999999999</v>
      </c>
      <c r="P249" s="104">
        <f>O249*H249</f>
        <v>21.9</v>
      </c>
      <c r="Q249" s="104">
        <v>0</v>
      </c>
      <c r="R249" s="104">
        <f>Q249*H249</f>
        <v>0</v>
      </c>
      <c r="S249" s="104">
        <v>0</v>
      </c>
      <c r="T249" s="105">
        <f>S249*H249</f>
        <v>0</v>
      </c>
      <c r="U249" s="20"/>
      <c r="V249" s="20"/>
      <c r="W249" s="20"/>
      <c r="X249" s="20"/>
      <c r="Y249" s="20"/>
      <c r="Z249" s="20"/>
      <c r="AA249" s="20"/>
      <c r="AB249" s="20"/>
      <c r="AC249" s="20"/>
      <c r="AD249" s="20"/>
      <c r="AE249" s="20"/>
      <c r="AR249" s="106" t="s">
        <v>115</v>
      </c>
      <c r="AT249" s="106" t="s">
        <v>111</v>
      </c>
      <c r="AU249" s="106" t="s">
        <v>116</v>
      </c>
      <c r="AY249" s="12" t="s">
        <v>109</v>
      </c>
      <c r="BE249" s="107">
        <f>IF(N249="základná",J249,0)</f>
        <v>0</v>
      </c>
      <c r="BF249" s="107">
        <f>IF(N249="znížená",J249,0)</f>
        <v>0</v>
      </c>
      <c r="BG249" s="107">
        <f>IF(N249="zákl. prenesená",J249,0)</f>
        <v>0</v>
      </c>
      <c r="BH249" s="107">
        <f>IF(N249="zníž. prenesená",J249,0)</f>
        <v>0</v>
      </c>
      <c r="BI249" s="107">
        <f>IF(N249="nulová",J249,0)</f>
        <v>0</v>
      </c>
      <c r="BJ249" s="12" t="s">
        <v>116</v>
      </c>
      <c r="BK249" s="107">
        <f>ROUND(I249*H249,2)</f>
        <v>0</v>
      </c>
      <c r="BL249" s="12" t="s">
        <v>115</v>
      </c>
      <c r="BM249" s="106" t="s">
        <v>245</v>
      </c>
    </row>
    <row r="250" spans="1:65" s="2" customFormat="1" ht="24.2" customHeight="1" x14ac:dyDescent="0.2">
      <c r="A250" s="20"/>
      <c r="B250" s="95"/>
      <c r="C250" s="96"/>
      <c r="D250" s="96" t="s">
        <v>111</v>
      </c>
      <c r="E250" s="97" t="s">
        <v>246</v>
      </c>
      <c r="F250" s="98" t="s">
        <v>247</v>
      </c>
      <c r="G250" s="99" t="s">
        <v>214</v>
      </c>
      <c r="H250" s="100">
        <v>2625</v>
      </c>
      <c r="I250" s="100"/>
      <c r="J250" s="100">
        <f>ROUND(I250*H250,2)</f>
        <v>0</v>
      </c>
      <c r="K250" s="101"/>
      <c r="L250" s="21"/>
      <c r="M250" s="102" t="s">
        <v>0</v>
      </c>
      <c r="N250" s="103" t="s">
        <v>24</v>
      </c>
      <c r="O250" s="104">
        <v>1.2999999999999999E-2</v>
      </c>
      <c r="P250" s="104">
        <f>O250*H250</f>
        <v>34.125</v>
      </c>
      <c r="Q250" s="104">
        <v>0</v>
      </c>
      <c r="R250" s="104">
        <f>Q250*H250</f>
        <v>0</v>
      </c>
      <c r="S250" s="104">
        <v>0</v>
      </c>
      <c r="T250" s="105">
        <f>S250*H250</f>
        <v>0</v>
      </c>
      <c r="U250" s="20"/>
      <c r="V250" s="20"/>
      <c r="W250" s="20"/>
      <c r="X250" s="20"/>
      <c r="Y250" s="20"/>
      <c r="Z250" s="20"/>
      <c r="AA250" s="20"/>
      <c r="AB250" s="20"/>
      <c r="AC250" s="20"/>
      <c r="AD250" s="20"/>
      <c r="AE250" s="20"/>
      <c r="AR250" s="106" t="s">
        <v>115</v>
      </c>
      <c r="AT250" s="106" t="s">
        <v>111</v>
      </c>
      <c r="AU250" s="106" t="s">
        <v>116</v>
      </c>
      <c r="AY250" s="12" t="s">
        <v>109</v>
      </c>
      <c r="BE250" s="107">
        <f>IF(N250="základná",J250,0)</f>
        <v>0</v>
      </c>
      <c r="BF250" s="107">
        <f>IF(N250="znížená",J250,0)</f>
        <v>0</v>
      </c>
      <c r="BG250" s="107">
        <f>IF(N250="zákl. prenesená",J250,0)</f>
        <v>0</v>
      </c>
      <c r="BH250" s="107">
        <f>IF(N250="zníž. prenesená",J250,0)</f>
        <v>0</v>
      </c>
      <c r="BI250" s="107">
        <f>IF(N250="nulová",J250,0)</f>
        <v>0</v>
      </c>
      <c r="BJ250" s="12" t="s">
        <v>116</v>
      </c>
      <c r="BK250" s="107">
        <f>ROUND(I250*H250,2)</f>
        <v>0</v>
      </c>
      <c r="BL250" s="12" t="s">
        <v>115</v>
      </c>
      <c r="BM250" s="106" t="s">
        <v>248</v>
      </c>
    </row>
    <row r="251" spans="1:65" s="9" customFormat="1" x14ac:dyDescent="0.2">
      <c r="B251" s="115"/>
      <c r="D251" s="109" t="s">
        <v>117</v>
      </c>
      <c r="E251" s="116" t="s">
        <v>0</v>
      </c>
      <c r="F251" s="117" t="s">
        <v>249</v>
      </c>
      <c r="H251" s="118">
        <v>2625</v>
      </c>
      <c r="I251" s="118"/>
      <c r="J251" s="118"/>
      <c r="L251" s="115"/>
      <c r="M251" s="119"/>
      <c r="N251" s="120"/>
      <c r="O251" s="120"/>
      <c r="P251" s="120"/>
      <c r="Q251" s="120"/>
      <c r="R251" s="120"/>
      <c r="S251" s="120"/>
      <c r="T251" s="121"/>
      <c r="AT251" s="116" t="s">
        <v>117</v>
      </c>
      <c r="AU251" s="116" t="s">
        <v>116</v>
      </c>
      <c r="AV251" s="9" t="s">
        <v>116</v>
      </c>
      <c r="AW251" s="9" t="s">
        <v>15</v>
      </c>
      <c r="AX251" s="9" t="s">
        <v>42</v>
      </c>
      <c r="AY251" s="116" t="s">
        <v>109</v>
      </c>
    </row>
    <row r="252" spans="1:65" s="2" customFormat="1" ht="24.2" customHeight="1" x14ac:dyDescent="0.2">
      <c r="A252" s="20"/>
      <c r="B252" s="95"/>
      <c r="C252" s="136"/>
      <c r="D252" s="136" t="s">
        <v>216</v>
      </c>
      <c r="E252" s="137" t="s">
        <v>250</v>
      </c>
      <c r="F252" s="138" t="s">
        <v>251</v>
      </c>
      <c r="G252" s="139" t="s">
        <v>206</v>
      </c>
      <c r="H252" s="140">
        <v>5.2999999999999999E-2</v>
      </c>
      <c r="I252" s="140"/>
      <c r="J252" s="140">
        <f>ROUND(I252*H252,2)</f>
        <v>0</v>
      </c>
      <c r="K252" s="141"/>
      <c r="L252" s="142"/>
      <c r="M252" s="143" t="s">
        <v>0</v>
      </c>
      <c r="N252" s="144" t="s">
        <v>24</v>
      </c>
      <c r="O252" s="104">
        <v>0</v>
      </c>
      <c r="P252" s="104">
        <f>O252*H252</f>
        <v>0</v>
      </c>
      <c r="Q252" s="104">
        <v>1</v>
      </c>
      <c r="R252" s="104">
        <f>Q252*H252</f>
        <v>5.2999999999999999E-2</v>
      </c>
      <c r="S252" s="104">
        <v>0</v>
      </c>
      <c r="T252" s="105">
        <f>S252*H252</f>
        <v>0</v>
      </c>
      <c r="U252" s="20"/>
      <c r="V252" s="20"/>
      <c r="W252" s="20"/>
      <c r="X252" s="20"/>
      <c r="Y252" s="20"/>
      <c r="Z252" s="20"/>
      <c r="AA252" s="20"/>
      <c r="AB252" s="20"/>
      <c r="AC252" s="20"/>
      <c r="AD252" s="20"/>
      <c r="AE252" s="20"/>
      <c r="AR252" s="106" t="s">
        <v>137</v>
      </c>
      <c r="AT252" s="106" t="s">
        <v>216</v>
      </c>
      <c r="AU252" s="106" t="s">
        <v>116</v>
      </c>
      <c r="AY252" s="12" t="s">
        <v>109</v>
      </c>
      <c r="BE252" s="107">
        <f>IF(N252="základná",J252,0)</f>
        <v>0</v>
      </c>
      <c r="BF252" s="107">
        <f>IF(N252="znížená",J252,0)</f>
        <v>0</v>
      </c>
      <c r="BG252" s="107">
        <f>IF(N252="zákl. prenesená",J252,0)</f>
        <v>0</v>
      </c>
      <c r="BH252" s="107">
        <f>IF(N252="zníž. prenesená",J252,0)</f>
        <v>0</v>
      </c>
      <c r="BI252" s="107">
        <f>IF(N252="nulová",J252,0)</f>
        <v>0</v>
      </c>
      <c r="BJ252" s="12" t="s">
        <v>116</v>
      </c>
      <c r="BK252" s="107">
        <f>ROUND(I252*H252,2)</f>
        <v>0</v>
      </c>
      <c r="BL252" s="12" t="s">
        <v>115</v>
      </c>
      <c r="BM252" s="106" t="s">
        <v>252</v>
      </c>
    </row>
    <row r="253" spans="1:65" s="9" customFormat="1" x14ac:dyDescent="0.2">
      <c r="B253" s="115"/>
      <c r="D253" s="109" t="s">
        <v>117</v>
      </c>
      <c r="F253" s="117" t="s">
        <v>253</v>
      </c>
      <c r="H253" s="118">
        <v>5.2999999999999999E-2</v>
      </c>
      <c r="I253" s="118"/>
      <c r="J253" s="118"/>
      <c r="L253" s="115"/>
      <c r="M253" s="119"/>
      <c r="N253" s="120"/>
      <c r="O253" s="120"/>
      <c r="P253" s="120"/>
      <c r="Q253" s="120"/>
      <c r="R253" s="120"/>
      <c r="S253" s="120"/>
      <c r="T253" s="121"/>
      <c r="AT253" s="116" t="s">
        <v>117</v>
      </c>
      <c r="AU253" s="116" t="s">
        <v>116</v>
      </c>
      <c r="AV253" s="9" t="s">
        <v>116</v>
      </c>
      <c r="AW253" s="9" t="s">
        <v>1</v>
      </c>
      <c r="AX253" s="9" t="s">
        <v>42</v>
      </c>
      <c r="AY253" s="116" t="s">
        <v>109</v>
      </c>
    </row>
    <row r="254" spans="1:65" s="2" customFormat="1" ht="24.2" customHeight="1" x14ac:dyDescent="0.2">
      <c r="A254" s="20"/>
      <c r="B254" s="95"/>
      <c r="C254" s="96"/>
      <c r="D254" s="96" t="s">
        <v>111</v>
      </c>
      <c r="E254" s="97" t="s">
        <v>254</v>
      </c>
      <c r="F254" s="98" t="s">
        <v>255</v>
      </c>
      <c r="G254" s="99" t="s">
        <v>256</v>
      </c>
      <c r="H254" s="100">
        <v>18</v>
      </c>
      <c r="I254" s="100"/>
      <c r="J254" s="100">
        <f>ROUND(I254*H254,2)</f>
        <v>0</v>
      </c>
      <c r="K254" s="101"/>
      <c r="L254" s="21"/>
      <c r="M254" s="102" t="s">
        <v>0</v>
      </c>
      <c r="N254" s="103" t="s">
        <v>24</v>
      </c>
      <c r="O254" s="104">
        <v>8.3000000000000004E-2</v>
      </c>
      <c r="P254" s="104">
        <f>O254*H254</f>
        <v>1.494</v>
      </c>
      <c r="Q254" s="104">
        <v>0</v>
      </c>
      <c r="R254" s="104">
        <f>Q254*H254</f>
        <v>0</v>
      </c>
      <c r="S254" s="104">
        <v>0</v>
      </c>
      <c r="T254" s="105">
        <f>S254*H254</f>
        <v>0</v>
      </c>
      <c r="U254" s="20"/>
      <c r="V254" s="20"/>
      <c r="W254" s="20"/>
      <c r="X254" s="20"/>
      <c r="Y254" s="20"/>
      <c r="Z254" s="20"/>
      <c r="AA254" s="20"/>
      <c r="AB254" s="20"/>
      <c r="AC254" s="20"/>
      <c r="AD254" s="20"/>
      <c r="AE254" s="20"/>
      <c r="AR254" s="106" t="s">
        <v>115</v>
      </c>
      <c r="AT254" s="106" t="s">
        <v>111</v>
      </c>
      <c r="AU254" s="106" t="s">
        <v>116</v>
      </c>
      <c r="AY254" s="12" t="s">
        <v>109</v>
      </c>
      <c r="BE254" s="107">
        <f>IF(N254="základná",J254,0)</f>
        <v>0</v>
      </c>
      <c r="BF254" s="107">
        <f>IF(N254="znížená",J254,0)</f>
        <v>0</v>
      </c>
      <c r="BG254" s="107">
        <f>IF(N254="zákl. prenesená",J254,0)</f>
        <v>0</v>
      </c>
      <c r="BH254" s="107">
        <f>IF(N254="zníž. prenesená",J254,0)</f>
        <v>0</v>
      </c>
      <c r="BI254" s="107">
        <f>IF(N254="nulová",J254,0)</f>
        <v>0</v>
      </c>
      <c r="BJ254" s="12" t="s">
        <v>116</v>
      </c>
      <c r="BK254" s="107">
        <f>ROUND(I254*H254,2)</f>
        <v>0</v>
      </c>
      <c r="BL254" s="12" t="s">
        <v>115</v>
      </c>
      <c r="BM254" s="106" t="s">
        <v>257</v>
      </c>
    </row>
    <row r="255" spans="1:65" s="9" customFormat="1" x14ac:dyDescent="0.2">
      <c r="B255" s="115"/>
      <c r="D255" s="109" t="s">
        <v>117</v>
      </c>
      <c r="E255" s="116" t="s">
        <v>0</v>
      </c>
      <c r="F255" s="117" t="s">
        <v>258</v>
      </c>
      <c r="H255" s="118">
        <v>18</v>
      </c>
      <c r="I255" s="118"/>
      <c r="J255" s="118"/>
      <c r="L255" s="115"/>
      <c r="M255" s="119"/>
      <c r="N255" s="120"/>
      <c r="O255" s="120"/>
      <c r="P255" s="120"/>
      <c r="Q255" s="120"/>
      <c r="R255" s="120"/>
      <c r="S255" s="120"/>
      <c r="T255" s="121"/>
      <c r="AT255" s="116" t="s">
        <v>117</v>
      </c>
      <c r="AU255" s="116" t="s">
        <v>116</v>
      </c>
      <c r="AV255" s="9" t="s">
        <v>116</v>
      </c>
      <c r="AW255" s="9" t="s">
        <v>15</v>
      </c>
      <c r="AX255" s="9" t="s">
        <v>42</v>
      </c>
      <c r="AY255" s="116" t="s">
        <v>109</v>
      </c>
    </row>
    <row r="256" spans="1:65" s="2" customFormat="1" ht="16.5" customHeight="1" x14ac:dyDescent="0.2">
      <c r="A256" s="20"/>
      <c r="B256" s="95"/>
      <c r="C256" s="136"/>
      <c r="D256" s="136" t="s">
        <v>216</v>
      </c>
      <c r="E256" s="137" t="s">
        <v>259</v>
      </c>
      <c r="F256" s="138" t="s">
        <v>260</v>
      </c>
      <c r="G256" s="139" t="s">
        <v>256</v>
      </c>
      <c r="H256" s="140">
        <v>18</v>
      </c>
      <c r="I256" s="140"/>
      <c r="J256" s="140">
        <f>ROUND(I256*H256,2)</f>
        <v>0</v>
      </c>
      <c r="K256" s="141"/>
      <c r="L256" s="142"/>
      <c r="M256" s="143" t="s">
        <v>0</v>
      </c>
      <c r="N256" s="144" t="s">
        <v>24</v>
      </c>
      <c r="O256" s="104">
        <v>0</v>
      </c>
      <c r="P256" s="104">
        <f>O256*H256</f>
        <v>0</v>
      </c>
      <c r="Q256" s="104">
        <v>3.3000000000000002E-2</v>
      </c>
      <c r="R256" s="104">
        <f>Q256*H256</f>
        <v>0.59400000000000008</v>
      </c>
      <c r="S256" s="104">
        <v>0</v>
      </c>
      <c r="T256" s="105">
        <f>S256*H256</f>
        <v>0</v>
      </c>
      <c r="U256" s="20"/>
      <c r="V256" s="20"/>
      <c r="W256" s="20"/>
      <c r="X256" s="20"/>
      <c r="Y256" s="20"/>
      <c r="Z256" s="20"/>
      <c r="AA256" s="20"/>
      <c r="AB256" s="20"/>
      <c r="AC256" s="20"/>
      <c r="AD256" s="20"/>
      <c r="AE256" s="20"/>
      <c r="AR256" s="106" t="s">
        <v>137</v>
      </c>
      <c r="AT256" s="106" t="s">
        <v>216</v>
      </c>
      <c r="AU256" s="106" t="s">
        <v>116</v>
      </c>
      <c r="AY256" s="12" t="s">
        <v>109</v>
      </c>
      <c r="BE256" s="107">
        <f>IF(N256="základná",J256,0)</f>
        <v>0</v>
      </c>
      <c r="BF256" s="107">
        <f>IF(N256="znížená",J256,0)</f>
        <v>0</v>
      </c>
      <c r="BG256" s="107">
        <f>IF(N256="zákl. prenesená",J256,0)</f>
        <v>0</v>
      </c>
      <c r="BH256" s="107">
        <f>IF(N256="zníž. prenesená",J256,0)</f>
        <v>0</v>
      </c>
      <c r="BI256" s="107">
        <f>IF(N256="nulová",J256,0)</f>
        <v>0</v>
      </c>
      <c r="BJ256" s="12" t="s">
        <v>116</v>
      </c>
      <c r="BK256" s="107">
        <f>ROUND(I256*H256,2)</f>
        <v>0</v>
      </c>
      <c r="BL256" s="12" t="s">
        <v>115</v>
      </c>
      <c r="BM256" s="106" t="s">
        <v>261</v>
      </c>
    </row>
    <row r="257" spans="1:65" s="2" customFormat="1" ht="33" customHeight="1" x14ac:dyDescent="0.2">
      <c r="A257" s="20"/>
      <c r="B257" s="95"/>
      <c r="C257" s="96"/>
      <c r="D257" s="96" t="s">
        <v>111</v>
      </c>
      <c r="E257" s="97" t="s">
        <v>262</v>
      </c>
      <c r="F257" s="98" t="s">
        <v>263</v>
      </c>
      <c r="G257" s="99" t="s">
        <v>214</v>
      </c>
      <c r="H257" s="100">
        <v>562.37</v>
      </c>
      <c r="I257" s="100"/>
      <c r="J257" s="100">
        <f>ROUND(I257*H257,2)</f>
        <v>0</v>
      </c>
      <c r="K257" s="101"/>
      <c r="L257" s="21"/>
      <c r="M257" s="102" t="s">
        <v>0</v>
      </c>
      <c r="N257" s="103" t="s">
        <v>24</v>
      </c>
      <c r="O257" s="104">
        <v>0.112</v>
      </c>
      <c r="P257" s="104">
        <f>O257*H257</f>
        <v>62.985440000000004</v>
      </c>
      <c r="Q257" s="104">
        <v>0</v>
      </c>
      <c r="R257" s="104">
        <f>Q257*H257</f>
        <v>0</v>
      </c>
      <c r="S257" s="104">
        <v>0</v>
      </c>
      <c r="T257" s="105">
        <f>S257*H257</f>
        <v>0</v>
      </c>
      <c r="U257" s="20"/>
      <c r="V257" s="20"/>
      <c r="W257" s="20"/>
      <c r="X257" s="20"/>
      <c r="Y257" s="20"/>
      <c r="Z257" s="20"/>
      <c r="AA257" s="20"/>
      <c r="AB257" s="20"/>
      <c r="AC257" s="20"/>
      <c r="AD257" s="20"/>
      <c r="AE257" s="20"/>
      <c r="AR257" s="106" t="s">
        <v>115</v>
      </c>
      <c r="AT257" s="106" t="s">
        <v>111</v>
      </c>
      <c r="AU257" s="106" t="s">
        <v>116</v>
      </c>
      <c r="AY257" s="12" t="s">
        <v>109</v>
      </c>
      <c r="BE257" s="107">
        <f>IF(N257="základná",J257,0)</f>
        <v>0</v>
      </c>
      <c r="BF257" s="107">
        <f>IF(N257="znížená",J257,0)</f>
        <v>0</v>
      </c>
      <c r="BG257" s="107">
        <f>IF(N257="zákl. prenesená",J257,0)</f>
        <v>0</v>
      </c>
      <c r="BH257" s="107">
        <f>IF(N257="zníž. prenesená",J257,0)</f>
        <v>0</v>
      </c>
      <c r="BI257" s="107">
        <f>IF(N257="nulová",J257,0)</f>
        <v>0</v>
      </c>
      <c r="BJ257" s="12" t="s">
        <v>116</v>
      </c>
      <c r="BK257" s="107">
        <f>ROUND(I257*H257,2)</f>
        <v>0</v>
      </c>
      <c r="BL257" s="12" t="s">
        <v>115</v>
      </c>
      <c r="BM257" s="106" t="s">
        <v>264</v>
      </c>
    </row>
    <row r="258" spans="1:65" s="9" customFormat="1" x14ac:dyDescent="0.2">
      <c r="B258" s="115"/>
      <c r="D258" s="109" t="s">
        <v>117</v>
      </c>
      <c r="E258" s="116" t="s">
        <v>0</v>
      </c>
      <c r="F258" s="117" t="s">
        <v>265</v>
      </c>
      <c r="H258" s="118">
        <v>562.37</v>
      </c>
      <c r="I258" s="118"/>
      <c r="J258" s="118"/>
      <c r="L258" s="115"/>
      <c r="M258" s="119"/>
      <c r="N258" s="120"/>
      <c r="O258" s="120"/>
      <c r="P258" s="120"/>
      <c r="Q258" s="120"/>
      <c r="R258" s="120"/>
      <c r="S258" s="120"/>
      <c r="T258" s="121"/>
      <c r="AT258" s="116" t="s">
        <v>117</v>
      </c>
      <c r="AU258" s="116" t="s">
        <v>116</v>
      </c>
      <c r="AV258" s="9" t="s">
        <v>116</v>
      </c>
      <c r="AW258" s="9" t="s">
        <v>15</v>
      </c>
      <c r="AX258" s="9" t="s">
        <v>42</v>
      </c>
      <c r="AY258" s="116" t="s">
        <v>109</v>
      </c>
    </row>
    <row r="259" spans="1:65" s="2" customFormat="1" ht="16.5" customHeight="1" x14ac:dyDescent="0.2">
      <c r="A259" s="20"/>
      <c r="B259" s="95"/>
      <c r="C259" s="136"/>
      <c r="D259" s="136" t="s">
        <v>216</v>
      </c>
      <c r="E259" s="137" t="s">
        <v>267</v>
      </c>
      <c r="F259" s="138" t="s">
        <v>268</v>
      </c>
      <c r="G259" s="139" t="s">
        <v>269</v>
      </c>
      <c r="H259" s="140">
        <v>1.5</v>
      </c>
      <c r="I259" s="140"/>
      <c r="J259" s="140">
        <f>ROUND(I259*H259,2)</f>
        <v>0</v>
      </c>
      <c r="K259" s="141"/>
      <c r="L259" s="142"/>
      <c r="M259" s="143" t="s">
        <v>0</v>
      </c>
      <c r="N259" s="144" t="s">
        <v>24</v>
      </c>
      <c r="O259" s="104">
        <v>0</v>
      </c>
      <c r="P259" s="104">
        <f>O259*H259</f>
        <v>0</v>
      </c>
      <c r="Q259" s="104">
        <v>2.5000000000000001E-2</v>
      </c>
      <c r="R259" s="104">
        <f>Q259*H259</f>
        <v>3.7500000000000006E-2</v>
      </c>
      <c r="S259" s="104">
        <v>0</v>
      </c>
      <c r="T259" s="105">
        <f>S259*H259</f>
        <v>0</v>
      </c>
      <c r="U259" s="20"/>
      <c r="V259" s="20"/>
      <c r="W259" s="20"/>
      <c r="X259" s="20"/>
      <c r="Y259" s="20"/>
      <c r="Z259" s="20"/>
      <c r="AA259" s="20"/>
      <c r="AB259" s="20"/>
      <c r="AC259" s="20"/>
      <c r="AD259" s="20"/>
      <c r="AE259" s="20"/>
      <c r="AR259" s="106" t="s">
        <v>137</v>
      </c>
      <c r="AT259" s="106" t="s">
        <v>216</v>
      </c>
      <c r="AU259" s="106" t="s">
        <v>116</v>
      </c>
      <c r="AY259" s="12" t="s">
        <v>109</v>
      </c>
      <c r="BE259" s="107">
        <f>IF(N259="základná",J259,0)</f>
        <v>0</v>
      </c>
      <c r="BF259" s="107">
        <f>IF(N259="znížená",J259,0)</f>
        <v>0</v>
      </c>
      <c r="BG259" s="107">
        <f>IF(N259="zákl. prenesená",J259,0)</f>
        <v>0</v>
      </c>
      <c r="BH259" s="107">
        <f>IF(N259="zníž. prenesená",J259,0)</f>
        <v>0</v>
      </c>
      <c r="BI259" s="107">
        <f>IF(N259="nulová",J259,0)</f>
        <v>0</v>
      </c>
      <c r="BJ259" s="12" t="s">
        <v>116</v>
      </c>
      <c r="BK259" s="107">
        <f>ROUND(I259*H259,2)</f>
        <v>0</v>
      </c>
      <c r="BL259" s="12" t="s">
        <v>115</v>
      </c>
      <c r="BM259" s="106" t="s">
        <v>270</v>
      </c>
    </row>
    <row r="260" spans="1:65" s="7" customFormat="1" ht="22.9" customHeight="1" x14ac:dyDescent="0.2">
      <c r="B260" s="85"/>
      <c r="D260" s="86" t="s">
        <v>40</v>
      </c>
      <c r="E260" s="162" t="s">
        <v>116</v>
      </c>
      <c r="F260" s="162" t="s">
        <v>271</v>
      </c>
      <c r="I260" s="178"/>
      <c r="J260" s="180">
        <f>SUM(J261:J341)</f>
        <v>0</v>
      </c>
      <c r="L260" s="85"/>
      <c r="M260" s="88"/>
      <c r="N260" s="89"/>
      <c r="O260" s="89"/>
      <c r="P260" s="90">
        <f>SUM(P261:P342)</f>
        <v>35.1599</v>
      </c>
      <c r="Q260" s="89"/>
      <c r="R260" s="90">
        <f>SUM(R261:R342)</f>
        <v>0.33688080000000004</v>
      </c>
      <c r="S260" s="89"/>
      <c r="T260" s="91">
        <f>SUM(T261:T342)</f>
        <v>0</v>
      </c>
      <c r="AR260" s="86" t="s">
        <v>42</v>
      </c>
      <c r="AT260" s="92" t="s">
        <v>40</v>
      </c>
      <c r="AU260" s="92" t="s">
        <v>42</v>
      </c>
      <c r="AY260" s="86" t="s">
        <v>109</v>
      </c>
      <c r="BK260" s="93">
        <f>SUM(BK261:BK342)</f>
        <v>0</v>
      </c>
    </row>
    <row r="261" spans="1:65" s="2" customFormat="1" ht="24.2" customHeight="1" x14ac:dyDescent="0.2">
      <c r="A261" s="20"/>
      <c r="B261" s="95"/>
      <c r="C261" s="96">
        <v>14</v>
      </c>
      <c r="D261" s="96" t="s">
        <v>111</v>
      </c>
      <c r="E261" s="97" t="s">
        <v>272</v>
      </c>
      <c r="F261" s="98" t="s">
        <v>273</v>
      </c>
      <c r="G261" s="99" t="s">
        <v>114</v>
      </c>
      <c r="H261" s="100">
        <v>82.757000000000005</v>
      </c>
      <c r="I261" s="100"/>
      <c r="J261" s="100">
        <f>SUM(H261*I261)</f>
        <v>0</v>
      </c>
      <c r="K261" s="101"/>
      <c r="L261" s="21"/>
      <c r="M261" s="102" t="s">
        <v>0</v>
      </c>
      <c r="N261" s="103" t="s">
        <v>24</v>
      </c>
      <c r="O261" s="104">
        <v>0</v>
      </c>
      <c r="P261" s="104">
        <f>O261*H261</f>
        <v>0</v>
      </c>
      <c r="Q261" s="104">
        <v>0</v>
      </c>
      <c r="R261" s="104">
        <f>Q261*H261</f>
        <v>0</v>
      </c>
      <c r="S261" s="104">
        <v>0</v>
      </c>
      <c r="T261" s="105">
        <f>S261*H261</f>
        <v>0</v>
      </c>
      <c r="U261" s="20"/>
      <c r="V261" s="20"/>
      <c r="W261" s="20"/>
      <c r="X261" s="20"/>
      <c r="Y261" s="20"/>
      <c r="Z261" s="20"/>
      <c r="AA261" s="20"/>
      <c r="AB261" s="20"/>
      <c r="AC261" s="20"/>
      <c r="AD261" s="20"/>
      <c r="AE261" s="20"/>
      <c r="AR261" s="106" t="s">
        <v>115</v>
      </c>
      <c r="AT261" s="106" t="s">
        <v>111</v>
      </c>
      <c r="AU261" s="106" t="s">
        <v>116</v>
      </c>
      <c r="AY261" s="12" t="s">
        <v>109</v>
      </c>
      <c r="BE261" s="107">
        <f>IF(N261="základná",J261,0)</f>
        <v>0</v>
      </c>
      <c r="BF261" s="107">
        <f>IF(N261="znížená",J261,0)</f>
        <v>0</v>
      </c>
      <c r="BG261" s="107">
        <f>IF(N261="zákl. prenesená",J261,0)</f>
        <v>0</v>
      </c>
      <c r="BH261" s="107">
        <f>IF(N261="zníž. prenesená",J261,0)</f>
        <v>0</v>
      </c>
      <c r="BI261" s="107">
        <f>IF(N261="nulová",J261,0)</f>
        <v>0</v>
      </c>
      <c r="BJ261" s="12" t="s">
        <v>116</v>
      </c>
      <c r="BK261" s="107">
        <f>ROUND(I261*H261,2)</f>
        <v>0</v>
      </c>
      <c r="BL261" s="12" t="s">
        <v>115</v>
      </c>
      <c r="BM261" s="106" t="s">
        <v>266</v>
      </c>
    </row>
    <row r="262" spans="1:65" s="9" customFormat="1" x14ac:dyDescent="0.2">
      <c r="B262" s="115"/>
      <c r="D262" s="109" t="s">
        <v>117</v>
      </c>
      <c r="E262" s="116" t="s">
        <v>0</v>
      </c>
      <c r="F262" s="117" t="s">
        <v>274</v>
      </c>
      <c r="H262" s="118">
        <v>2.4340000000000002</v>
      </c>
      <c r="I262" s="118"/>
      <c r="J262" s="118"/>
      <c r="L262" s="115"/>
      <c r="M262" s="119"/>
      <c r="N262" s="120"/>
      <c r="O262" s="120"/>
      <c r="P262" s="120"/>
      <c r="Q262" s="120"/>
      <c r="R262" s="120"/>
      <c r="S262" s="120"/>
      <c r="T262" s="121"/>
      <c r="AT262" s="116" t="s">
        <v>117</v>
      </c>
      <c r="AU262" s="116" t="s">
        <v>116</v>
      </c>
      <c r="AV262" s="9" t="s">
        <v>116</v>
      </c>
      <c r="AW262" s="9" t="s">
        <v>15</v>
      </c>
      <c r="AX262" s="9" t="s">
        <v>41</v>
      </c>
      <c r="AY262" s="116" t="s">
        <v>109</v>
      </c>
    </row>
    <row r="263" spans="1:65" s="9" customFormat="1" x14ac:dyDescent="0.2">
      <c r="B263" s="115"/>
      <c r="D263" s="109" t="s">
        <v>117</v>
      </c>
      <c r="E263" s="116" t="s">
        <v>0</v>
      </c>
      <c r="F263" s="117" t="s">
        <v>275</v>
      </c>
      <c r="H263" s="118">
        <v>1.7909999999999999</v>
      </c>
      <c r="I263" s="118"/>
      <c r="J263" s="118"/>
      <c r="L263" s="115"/>
      <c r="M263" s="119"/>
      <c r="N263" s="120"/>
      <c r="O263" s="120"/>
      <c r="P263" s="120"/>
      <c r="Q263" s="120"/>
      <c r="R263" s="120"/>
      <c r="S263" s="120"/>
      <c r="T263" s="121"/>
      <c r="AT263" s="116" t="s">
        <v>117</v>
      </c>
      <c r="AU263" s="116" t="s">
        <v>116</v>
      </c>
      <c r="AV263" s="9" t="s">
        <v>116</v>
      </c>
      <c r="AW263" s="9" t="s">
        <v>15</v>
      </c>
      <c r="AX263" s="9" t="s">
        <v>41</v>
      </c>
      <c r="AY263" s="116" t="s">
        <v>109</v>
      </c>
    </row>
    <row r="264" spans="1:65" s="9" customFormat="1" x14ac:dyDescent="0.2">
      <c r="B264" s="115"/>
      <c r="D264" s="109" t="s">
        <v>117</v>
      </c>
      <c r="E264" s="116" t="s">
        <v>0</v>
      </c>
      <c r="F264" s="117" t="s">
        <v>276</v>
      </c>
      <c r="H264" s="118">
        <v>0.81899999999999995</v>
      </c>
      <c r="I264" s="118"/>
      <c r="J264" s="118"/>
      <c r="L264" s="115"/>
      <c r="M264" s="119"/>
      <c r="N264" s="120"/>
      <c r="O264" s="120"/>
      <c r="P264" s="120"/>
      <c r="Q264" s="120"/>
      <c r="R264" s="120"/>
      <c r="S264" s="120"/>
      <c r="T264" s="121"/>
      <c r="AT264" s="116" t="s">
        <v>117</v>
      </c>
      <c r="AU264" s="116" t="s">
        <v>116</v>
      </c>
      <c r="AV264" s="9" t="s">
        <v>116</v>
      </c>
      <c r="AW264" s="9" t="s">
        <v>15</v>
      </c>
      <c r="AX264" s="9" t="s">
        <v>41</v>
      </c>
      <c r="AY264" s="116" t="s">
        <v>109</v>
      </c>
    </row>
    <row r="265" spans="1:65" s="9" customFormat="1" x14ac:dyDescent="0.2">
      <c r="B265" s="115"/>
      <c r="D265" s="109" t="s">
        <v>117</v>
      </c>
      <c r="E265" s="116" t="s">
        <v>0</v>
      </c>
      <c r="F265" s="117" t="s">
        <v>277</v>
      </c>
      <c r="H265" s="118">
        <v>1.62</v>
      </c>
      <c r="I265" s="118"/>
      <c r="J265" s="118"/>
      <c r="L265" s="115"/>
      <c r="M265" s="119"/>
      <c r="N265" s="120"/>
      <c r="O265" s="120"/>
      <c r="P265" s="120"/>
      <c r="Q265" s="120"/>
      <c r="R265" s="120"/>
      <c r="S265" s="120"/>
      <c r="T265" s="121"/>
      <c r="AT265" s="116" t="s">
        <v>117</v>
      </c>
      <c r="AU265" s="116" t="s">
        <v>116</v>
      </c>
      <c r="AV265" s="9" t="s">
        <v>116</v>
      </c>
      <c r="AW265" s="9" t="s">
        <v>15</v>
      </c>
      <c r="AX265" s="9" t="s">
        <v>41</v>
      </c>
      <c r="AY265" s="116" t="s">
        <v>109</v>
      </c>
    </row>
    <row r="266" spans="1:65" s="9" customFormat="1" x14ac:dyDescent="0.2">
      <c r="B266" s="115"/>
      <c r="D266" s="109" t="s">
        <v>117</v>
      </c>
      <c r="E266" s="116" t="s">
        <v>0</v>
      </c>
      <c r="F266" s="117" t="s">
        <v>278</v>
      </c>
      <c r="H266" s="118">
        <v>1.0029999999999999</v>
      </c>
      <c r="I266" s="118"/>
      <c r="J266" s="118"/>
      <c r="L266" s="115"/>
      <c r="M266" s="119"/>
      <c r="N266" s="120"/>
      <c r="O266" s="120"/>
      <c r="P266" s="120"/>
      <c r="Q266" s="120"/>
      <c r="R266" s="120"/>
      <c r="S266" s="120"/>
      <c r="T266" s="121"/>
      <c r="AT266" s="116" t="s">
        <v>117</v>
      </c>
      <c r="AU266" s="116" t="s">
        <v>116</v>
      </c>
      <c r="AV266" s="9" t="s">
        <v>116</v>
      </c>
      <c r="AW266" s="9" t="s">
        <v>15</v>
      </c>
      <c r="AX266" s="9" t="s">
        <v>41</v>
      </c>
      <c r="AY266" s="116" t="s">
        <v>109</v>
      </c>
    </row>
    <row r="267" spans="1:65" s="9" customFormat="1" x14ac:dyDescent="0.2">
      <c r="B267" s="115"/>
      <c r="D267" s="109" t="s">
        <v>117</v>
      </c>
      <c r="E267" s="116" t="s">
        <v>0</v>
      </c>
      <c r="F267" s="117" t="s">
        <v>279</v>
      </c>
      <c r="H267" s="118">
        <v>2.3050000000000002</v>
      </c>
      <c r="I267" s="118"/>
      <c r="J267" s="118"/>
      <c r="L267" s="115"/>
      <c r="M267" s="119"/>
      <c r="N267" s="120"/>
      <c r="O267" s="120"/>
      <c r="P267" s="120"/>
      <c r="Q267" s="120"/>
      <c r="R267" s="120"/>
      <c r="S267" s="120"/>
      <c r="T267" s="121"/>
      <c r="AT267" s="116" t="s">
        <v>117</v>
      </c>
      <c r="AU267" s="116" t="s">
        <v>116</v>
      </c>
      <c r="AV267" s="9" t="s">
        <v>116</v>
      </c>
      <c r="AW267" s="9" t="s">
        <v>15</v>
      </c>
      <c r="AX267" s="9" t="s">
        <v>41</v>
      </c>
      <c r="AY267" s="116" t="s">
        <v>109</v>
      </c>
    </row>
    <row r="268" spans="1:65" s="9" customFormat="1" x14ac:dyDescent="0.2">
      <c r="B268" s="115"/>
      <c r="D268" s="109" t="s">
        <v>117</v>
      </c>
      <c r="E268" s="116" t="s">
        <v>0</v>
      </c>
      <c r="F268" s="117" t="s">
        <v>280</v>
      </c>
      <c r="H268" s="118">
        <v>0.76500000000000001</v>
      </c>
      <c r="I268" s="118"/>
      <c r="J268" s="118"/>
      <c r="L268" s="115"/>
      <c r="M268" s="119"/>
      <c r="N268" s="120"/>
      <c r="O268" s="120"/>
      <c r="P268" s="120"/>
      <c r="Q268" s="120"/>
      <c r="R268" s="120"/>
      <c r="S268" s="120"/>
      <c r="T268" s="121"/>
      <c r="AT268" s="116" t="s">
        <v>117</v>
      </c>
      <c r="AU268" s="116" t="s">
        <v>116</v>
      </c>
      <c r="AV268" s="9" t="s">
        <v>116</v>
      </c>
      <c r="AW268" s="9" t="s">
        <v>15</v>
      </c>
      <c r="AX268" s="9" t="s">
        <v>41</v>
      </c>
      <c r="AY268" s="116" t="s">
        <v>109</v>
      </c>
    </row>
    <row r="269" spans="1:65" s="9" customFormat="1" x14ac:dyDescent="0.2">
      <c r="B269" s="115"/>
      <c r="D269" s="109" t="s">
        <v>117</v>
      </c>
      <c r="E269" s="116" t="s">
        <v>0</v>
      </c>
      <c r="F269" s="117" t="s">
        <v>281</v>
      </c>
      <c r="H269" s="118">
        <v>0.93500000000000005</v>
      </c>
      <c r="I269" s="118"/>
      <c r="J269" s="118"/>
      <c r="L269" s="115"/>
      <c r="M269" s="119"/>
      <c r="N269" s="120"/>
      <c r="O269" s="120"/>
      <c r="P269" s="120"/>
      <c r="Q269" s="120"/>
      <c r="R269" s="120"/>
      <c r="S269" s="120"/>
      <c r="T269" s="121"/>
      <c r="AT269" s="116" t="s">
        <v>117</v>
      </c>
      <c r="AU269" s="116" t="s">
        <v>116</v>
      </c>
      <c r="AV269" s="9" t="s">
        <v>116</v>
      </c>
      <c r="AW269" s="9" t="s">
        <v>15</v>
      </c>
      <c r="AX269" s="9" t="s">
        <v>41</v>
      </c>
      <c r="AY269" s="116" t="s">
        <v>109</v>
      </c>
    </row>
    <row r="270" spans="1:65" s="9" customFormat="1" x14ac:dyDescent="0.2">
      <c r="B270" s="115"/>
      <c r="D270" s="109" t="s">
        <v>117</v>
      </c>
      <c r="E270" s="116" t="s">
        <v>0</v>
      </c>
      <c r="F270" s="117" t="s">
        <v>282</v>
      </c>
      <c r="H270" s="118">
        <v>0.54400000000000004</v>
      </c>
      <c r="I270" s="118"/>
      <c r="J270" s="118"/>
      <c r="L270" s="115"/>
      <c r="M270" s="119"/>
      <c r="N270" s="120"/>
      <c r="O270" s="120"/>
      <c r="P270" s="120"/>
      <c r="Q270" s="120"/>
      <c r="R270" s="120"/>
      <c r="S270" s="120"/>
      <c r="T270" s="121"/>
      <c r="AT270" s="116" t="s">
        <v>117</v>
      </c>
      <c r="AU270" s="116" t="s">
        <v>116</v>
      </c>
      <c r="AV270" s="9" t="s">
        <v>116</v>
      </c>
      <c r="AW270" s="9" t="s">
        <v>15</v>
      </c>
      <c r="AX270" s="9" t="s">
        <v>41</v>
      </c>
      <c r="AY270" s="116" t="s">
        <v>109</v>
      </c>
    </row>
    <row r="271" spans="1:65" s="9" customFormat="1" x14ac:dyDescent="0.2">
      <c r="B271" s="115"/>
      <c r="D271" s="109" t="s">
        <v>117</v>
      </c>
      <c r="E271" s="116" t="s">
        <v>0</v>
      </c>
      <c r="F271" s="117" t="s">
        <v>283</v>
      </c>
      <c r="H271" s="118">
        <v>4.0110000000000001</v>
      </c>
      <c r="I271" s="118"/>
      <c r="J271" s="118"/>
      <c r="L271" s="115"/>
      <c r="M271" s="119"/>
      <c r="N271" s="120"/>
      <c r="O271" s="120"/>
      <c r="P271" s="120"/>
      <c r="Q271" s="120"/>
      <c r="R271" s="120"/>
      <c r="S271" s="120"/>
      <c r="T271" s="121"/>
      <c r="AT271" s="116" t="s">
        <v>117</v>
      </c>
      <c r="AU271" s="116" t="s">
        <v>116</v>
      </c>
      <c r="AV271" s="9" t="s">
        <v>116</v>
      </c>
      <c r="AW271" s="9" t="s">
        <v>15</v>
      </c>
      <c r="AX271" s="9" t="s">
        <v>41</v>
      </c>
      <c r="AY271" s="116" t="s">
        <v>109</v>
      </c>
    </row>
    <row r="272" spans="1:65" s="9" customFormat="1" x14ac:dyDescent="0.2">
      <c r="B272" s="115"/>
      <c r="D272" s="109" t="s">
        <v>117</v>
      </c>
      <c r="E272" s="116" t="s">
        <v>0</v>
      </c>
      <c r="F272" s="117" t="s">
        <v>284</v>
      </c>
      <c r="H272" s="118">
        <v>1.2789999999999999</v>
      </c>
      <c r="I272" s="118"/>
      <c r="J272" s="118"/>
      <c r="L272" s="115"/>
      <c r="M272" s="119"/>
      <c r="N272" s="120"/>
      <c r="O272" s="120"/>
      <c r="P272" s="120"/>
      <c r="Q272" s="120"/>
      <c r="R272" s="120"/>
      <c r="S272" s="120"/>
      <c r="T272" s="121"/>
      <c r="AT272" s="116" t="s">
        <v>117</v>
      </c>
      <c r="AU272" s="116" t="s">
        <v>116</v>
      </c>
      <c r="AV272" s="9" t="s">
        <v>116</v>
      </c>
      <c r="AW272" s="9" t="s">
        <v>15</v>
      </c>
      <c r="AX272" s="9" t="s">
        <v>41</v>
      </c>
      <c r="AY272" s="116" t="s">
        <v>109</v>
      </c>
    </row>
    <row r="273" spans="1:65" s="9" customFormat="1" x14ac:dyDescent="0.2">
      <c r="B273" s="115"/>
      <c r="D273" s="109" t="s">
        <v>117</v>
      </c>
      <c r="E273" s="116" t="s">
        <v>0</v>
      </c>
      <c r="F273" s="117" t="s">
        <v>285</v>
      </c>
      <c r="H273" s="118">
        <v>1.367</v>
      </c>
      <c r="I273" s="118"/>
      <c r="J273" s="118"/>
      <c r="L273" s="115"/>
      <c r="M273" s="119"/>
      <c r="N273" s="120"/>
      <c r="O273" s="120"/>
      <c r="P273" s="120"/>
      <c r="Q273" s="120"/>
      <c r="R273" s="120"/>
      <c r="S273" s="120"/>
      <c r="T273" s="121"/>
      <c r="AT273" s="116" t="s">
        <v>117</v>
      </c>
      <c r="AU273" s="116" t="s">
        <v>116</v>
      </c>
      <c r="AV273" s="9" t="s">
        <v>116</v>
      </c>
      <c r="AW273" s="9" t="s">
        <v>15</v>
      </c>
      <c r="AX273" s="9" t="s">
        <v>41</v>
      </c>
      <c r="AY273" s="116" t="s">
        <v>109</v>
      </c>
    </row>
    <row r="274" spans="1:65" s="9" customFormat="1" x14ac:dyDescent="0.2">
      <c r="B274" s="115"/>
      <c r="D274" s="109" t="s">
        <v>117</v>
      </c>
      <c r="E274" s="116" t="s">
        <v>0</v>
      </c>
      <c r="F274" s="117" t="s">
        <v>286</v>
      </c>
      <c r="H274" s="118">
        <v>0.4</v>
      </c>
      <c r="I274" s="118"/>
      <c r="J274" s="118"/>
      <c r="L274" s="115"/>
      <c r="M274" s="119"/>
      <c r="N274" s="120"/>
      <c r="O274" s="120"/>
      <c r="P274" s="120"/>
      <c r="Q274" s="120"/>
      <c r="R274" s="120"/>
      <c r="S274" s="120"/>
      <c r="T274" s="121"/>
      <c r="AT274" s="116" t="s">
        <v>117</v>
      </c>
      <c r="AU274" s="116" t="s">
        <v>116</v>
      </c>
      <c r="AV274" s="9" t="s">
        <v>116</v>
      </c>
      <c r="AW274" s="9" t="s">
        <v>15</v>
      </c>
      <c r="AX274" s="9" t="s">
        <v>41</v>
      </c>
      <c r="AY274" s="116" t="s">
        <v>109</v>
      </c>
    </row>
    <row r="275" spans="1:65" s="9" customFormat="1" x14ac:dyDescent="0.2">
      <c r="B275" s="115"/>
      <c r="D275" s="109" t="s">
        <v>117</v>
      </c>
      <c r="E275" s="116" t="s">
        <v>0</v>
      </c>
      <c r="F275" s="117" t="s">
        <v>287</v>
      </c>
      <c r="H275" s="118">
        <v>0.625</v>
      </c>
      <c r="I275" s="118"/>
      <c r="J275" s="118"/>
      <c r="L275" s="115"/>
      <c r="M275" s="119"/>
      <c r="N275" s="120"/>
      <c r="O275" s="120"/>
      <c r="P275" s="120"/>
      <c r="Q275" s="120"/>
      <c r="R275" s="120"/>
      <c r="S275" s="120"/>
      <c r="T275" s="121"/>
      <c r="AT275" s="116" t="s">
        <v>117</v>
      </c>
      <c r="AU275" s="116" t="s">
        <v>116</v>
      </c>
      <c r="AV275" s="9" t="s">
        <v>116</v>
      </c>
      <c r="AW275" s="9" t="s">
        <v>15</v>
      </c>
      <c r="AX275" s="9" t="s">
        <v>41</v>
      </c>
      <c r="AY275" s="116" t="s">
        <v>109</v>
      </c>
    </row>
    <row r="276" spans="1:65" s="9" customFormat="1" x14ac:dyDescent="0.2">
      <c r="B276" s="115"/>
      <c r="D276" s="109" t="s">
        <v>117</v>
      </c>
      <c r="E276" s="116" t="s">
        <v>0</v>
      </c>
      <c r="F276" s="117" t="s">
        <v>288</v>
      </c>
      <c r="H276" s="118">
        <v>0.36099999999999999</v>
      </c>
      <c r="I276" s="118"/>
      <c r="J276" s="118"/>
      <c r="L276" s="115"/>
      <c r="M276" s="119"/>
      <c r="N276" s="120"/>
      <c r="O276" s="120"/>
      <c r="P276" s="120"/>
      <c r="Q276" s="120"/>
      <c r="R276" s="120"/>
      <c r="S276" s="120"/>
      <c r="T276" s="121"/>
      <c r="AT276" s="116" t="s">
        <v>117</v>
      </c>
      <c r="AU276" s="116" t="s">
        <v>116</v>
      </c>
      <c r="AV276" s="9" t="s">
        <v>116</v>
      </c>
      <c r="AW276" s="9" t="s">
        <v>15</v>
      </c>
      <c r="AX276" s="9" t="s">
        <v>41</v>
      </c>
      <c r="AY276" s="116" t="s">
        <v>109</v>
      </c>
    </row>
    <row r="277" spans="1:65" s="9" customFormat="1" x14ac:dyDescent="0.2">
      <c r="B277" s="115"/>
      <c r="D277" s="109" t="s">
        <v>117</v>
      </c>
      <c r="E277" s="116" t="s">
        <v>0</v>
      </c>
      <c r="F277" s="117" t="s">
        <v>289</v>
      </c>
      <c r="H277" s="118">
        <v>0.441</v>
      </c>
      <c r="I277" s="118"/>
      <c r="J277" s="118"/>
      <c r="L277" s="115"/>
      <c r="M277" s="119"/>
      <c r="N277" s="120"/>
      <c r="O277" s="120"/>
      <c r="P277" s="120"/>
      <c r="Q277" s="120"/>
      <c r="R277" s="120"/>
      <c r="S277" s="120"/>
      <c r="T277" s="121"/>
      <c r="AT277" s="116" t="s">
        <v>117</v>
      </c>
      <c r="AU277" s="116" t="s">
        <v>116</v>
      </c>
      <c r="AV277" s="9" t="s">
        <v>116</v>
      </c>
      <c r="AW277" s="9" t="s">
        <v>15</v>
      </c>
      <c r="AX277" s="9" t="s">
        <v>41</v>
      </c>
      <c r="AY277" s="116" t="s">
        <v>109</v>
      </c>
    </row>
    <row r="278" spans="1:65" s="9" customFormat="1" x14ac:dyDescent="0.2">
      <c r="B278" s="115"/>
      <c r="D278" s="109" t="s">
        <v>117</v>
      </c>
      <c r="E278" s="116" t="s">
        <v>0</v>
      </c>
      <c r="F278" s="117" t="s">
        <v>290</v>
      </c>
      <c r="H278" s="118">
        <v>0.28899999999999998</v>
      </c>
      <c r="I278" s="118"/>
      <c r="J278" s="118"/>
      <c r="L278" s="115"/>
      <c r="M278" s="119"/>
      <c r="N278" s="120"/>
      <c r="O278" s="120"/>
      <c r="P278" s="120"/>
      <c r="Q278" s="120"/>
      <c r="R278" s="120"/>
      <c r="S278" s="120"/>
      <c r="T278" s="121"/>
      <c r="AT278" s="116" t="s">
        <v>117</v>
      </c>
      <c r="AU278" s="116" t="s">
        <v>116</v>
      </c>
      <c r="AV278" s="9" t="s">
        <v>116</v>
      </c>
      <c r="AW278" s="9" t="s">
        <v>15</v>
      </c>
      <c r="AX278" s="9" t="s">
        <v>41</v>
      </c>
      <c r="AY278" s="116" t="s">
        <v>109</v>
      </c>
    </row>
    <row r="279" spans="1:65" s="9" customFormat="1" x14ac:dyDescent="0.2">
      <c r="B279" s="115"/>
      <c r="D279" s="109" t="s">
        <v>117</v>
      </c>
      <c r="E279" s="116" t="s">
        <v>0</v>
      </c>
      <c r="F279" s="117" t="s">
        <v>291</v>
      </c>
      <c r="H279" s="118">
        <v>0.69299999999999995</v>
      </c>
      <c r="I279" s="118"/>
      <c r="J279" s="118"/>
      <c r="L279" s="115"/>
      <c r="M279" s="119"/>
      <c r="N279" s="120"/>
      <c r="O279" s="120"/>
      <c r="P279" s="120"/>
      <c r="Q279" s="120"/>
      <c r="R279" s="120"/>
      <c r="S279" s="120"/>
      <c r="T279" s="121"/>
      <c r="AT279" s="116" t="s">
        <v>117</v>
      </c>
      <c r="AU279" s="116" t="s">
        <v>116</v>
      </c>
      <c r="AV279" s="9" t="s">
        <v>116</v>
      </c>
      <c r="AW279" s="9" t="s">
        <v>15</v>
      </c>
      <c r="AX279" s="9" t="s">
        <v>41</v>
      </c>
      <c r="AY279" s="116" t="s">
        <v>109</v>
      </c>
    </row>
    <row r="280" spans="1:65" s="9" customFormat="1" x14ac:dyDescent="0.2">
      <c r="B280" s="115"/>
      <c r="D280" s="109" t="s">
        <v>117</v>
      </c>
      <c r="E280" s="116" t="s">
        <v>0</v>
      </c>
      <c r="F280" s="117" t="s">
        <v>292</v>
      </c>
      <c r="H280" s="118">
        <v>0.32400000000000001</v>
      </c>
      <c r="I280" s="118"/>
      <c r="J280" s="118"/>
      <c r="L280" s="115"/>
      <c r="M280" s="119"/>
      <c r="N280" s="120"/>
      <c r="O280" s="120"/>
      <c r="P280" s="120"/>
      <c r="Q280" s="120"/>
      <c r="R280" s="120"/>
      <c r="S280" s="120"/>
      <c r="T280" s="121"/>
      <c r="AT280" s="116" t="s">
        <v>117</v>
      </c>
      <c r="AU280" s="116" t="s">
        <v>116</v>
      </c>
      <c r="AV280" s="9" t="s">
        <v>116</v>
      </c>
      <c r="AW280" s="9" t="s">
        <v>15</v>
      </c>
      <c r="AX280" s="9" t="s">
        <v>41</v>
      </c>
      <c r="AY280" s="116" t="s">
        <v>109</v>
      </c>
    </row>
    <row r="281" spans="1:65" s="9" customFormat="1" x14ac:dyDescent="0.2">
      <c r="B281" s="115"/>
      <c r="D281" s="109" t="s">
        <v>117</v>
      </c>
      <c r="E281" s="116" t="s">
        <v>0</v>
      </c>
      <c r="F281" s="117" t="s">
        <v>293</v>
      </c>
      <c r="H281" s="118">
        <v>1.6</v>
      </c>
      <c r="I281" s="118"/>
      <c r="J281" s="118"/>
      <c r="L281" s="115"/>
      <c r="M281" s="119"/>
      <c r="N281" s="120"/>
      <c r="O281" s="120"/>
      <c r="P281" s="120"/>
      <c r="Q281" s="120"/>
      <c r="R281" s="120"/>
      <c r="S281" s="120"/>
      <c r="T281" s="121"/>
      <c r="AT281" s="116" t="s">
        <v>117</v>
      </c>
      <c r="AU281" s="116" t="s">
        <v>116</v>
      </c>
      <c r="AV281" s="9" t="s">
        <v>116</v>
      </c>
      <c r="AW281" s="9" t="s">
        <v>15</v>
      </c>
      <c r="AX281" s="9" t="s">
        <v>41</v>
      </c>
      <c r="AY281" s="116" t="s">
        <v>109</v>
      </c>
    </row>
    <row r="282" spans="1:65" s="9" customFormat="1" x14ac:dyDescent="0.2">
      <c r="B282" s="115"/>
      <c r="D282" s="109" t="s">
        <v>117</v>
      </c>
      <c r="E282" s="116" t="s">
        <v>0</v>
      </c>
      <c r="F282" s="117" t="s">
        <v>294</v>
      </c>
      <c r="H282" s="118">
        <v>0.24199999999999999</v>
      </c>
      <c r="I282" s="118"/>
      <c r="J282" s="118"/>
      <c r="L282" s="115"/>
      <c r="M282" s="119"/>
      <c r="N282" s="120"/>
      <c r="O282" s="120"/>
      <c r="P282" s="120"/>
      <c r="Q282" s="120"/>
      <c r="R282" s="120"/>
      <c r="S282" s="120"/>
      <c r="T282" s="121"/>
      <c r="AT282" s="116" t="s">
        <v>117</v>
      </c>
      <c r="AU282" s="116" t="s">
        <v>116</v>
      </c>
      <c r="AV282" s="9" t="s">
        <v>116</v>
      </c>
      <c r="AW282" s="9" t="s">
        <v>15</v>
      </c>
      <c r="AX282" s="9" t="s">
        <v>41</v>
      </c>
      <c r="AY282" s="116" t="s">
        <v>109</v>
      </c>
    </row>
    <row r="283" spans="1:65" s="8" customFormat="1" x14ac:dyDescent="0.2">
      <c r="B283" s="108"/>
      <c r="D283" s="109" t="s">
        <v>117</v>
      </c>
      <c r="E283" s="110" t="s">
        <v>0</v>
      </c>
      <c r="F283" s="111" t="s">
        <v>295</v>
      </c>
      <c r="H283" s="110" t="s">
        <v>0</v>
      </c>
      <c r="I283" s="181"/>
      <c r="J283" s="181"/>
      <c r="L283" s="108"/>
      <c r="M283" s="112"/>
      <c r="N283" s="113"/>
      <c r="O283" s="113"/>
      <c r="P283" s="113"/>
      <c r="Q283" s="113"/>
      <c r="R283" s="113"/>
      <c r="S283" s="113"/>
      <c r="T283" s="114"/>
      <c r="AT283" s="110" t="s">
        <v>117</v>
      </c>
      <c r="AU283" s="110" t="s">
        <v>116</v>
      </c>
      <c r="AV283" s="8" t="s">
        <v>42</v>
      </c>
      <c r="AW283" s="8" t="s">
        <v>15</v>
      </c>
      <c r="AX283" s="8" t="s">
        <v>41</v>
      </c>
      <c r="AY283" s="110" t="s">
        <v>109</v>
      </c>
    </row>
    <row r="284" spans="1:65" s="9" customFormat="1" x14ac:dyDescent="0.2">
      <c r="B284" s="115"/>
      <c r="D284" s="109" t="s">
        <v>117</v>
      </c>
      <c r="E284" s="116" t="s">
        <v>0</v>
      </c>
      <c r="F284" s="117" t="s">
        <v>296</v>
      </c>
      <c r="H284" s="118">
        <v>58.908999999999999</v>
      </c>
      <c r="I284" s="118"/>
      <c r="J284" s="118"/>
      <c r="L284" s="115"/>
      <c r="M284" s="119"/>
      <c r="N284" s="120"/>
      <c r="O284" s="120"/>
      <c r="P284" s="120"/>
      <c r="Q284" s="120"/>
      <c r="R284" s="120"/>
      <c r="S284" s="120"/>
      <c r="T284" s="121"/>
      <c r="AT284" s="116" t="s">
        <v>117</v>
      </c>
      <c r="AU284" s="116" t="s">
        <v>116</v>
      </c>
      <c r="AV284" s="9" t="s">
        <v>116</v>
      </c>
      <c r="AW284" s="9" t="s">
        <v>15</v>
      </c>
      <c r="AX284" s="9" t="s">
        <v>41</v>
      </c>
      <c r="AY284" s="116" t="s">
        <v>109</v>
      </c>
    </row>
    <row r="285" spans="1:65" s="10" customFormat="1" x14ac:dyDescent="0.2">
      <c r="B285" s="122"/>
      <c r="D285" s="109" t="s">
        <v>117</v>
      </c>
      <c r="E285" s="123" t="s">
        <v>0</v>
      </c>
      <c r="F285" s="124" t="s">
        <v>121</v>
      </c>
      <c r="H285" s="125">
        <v>82.757000000000005</v>
      </c>
      <c r="I285" s="125"/>
      <c r="J285" s="125"/>
      <c r="L285" s="122"/>
      <c r="M285" s="126"/>
      <c r="N285" s="127"/>
      <c r="O285" s="127"/>
      <c r="P285" s="127"/>
      <c r="Q285" s="127"/>
      <c r="R285" s="127"/>
      <c r="S285" s="127"/>
      <c r="T285" s="128"/>
      <c r="AT285" s="123" t="s">
        <v>117</v>
      </c>
      <c r="AU285" s="123" t="s">
        <v>116</v>
      </c>
      <c r="AV285" s="10" t="s">
        <v>115</v>
      </c>
      <c r="AW285" s="10" t="s">
        <v>15</v>
      </c>
      <c r="AX285" s="10" t="s">
        <v>42</v>
      </c>
      <c r="AY285" s="123" t="s">
        <v>109</v>
      </c>
    </row>
    <row r="286" spans="1:65" s="2" customFormat="1" ht="24.2" customHeight="1" x14ac:dyDescent="0.2">
      <c r="A286" s="20"/>
      <c r="B286" s="95"/>
      <c r="C286" s="96">
        <v>15</v>
      </c>
      <c r="D286" s="96" t="s">
        <v>111</v>
      </c>
      <c r="E286" s="97" t="s">
        <v>298</v>
      </c>
      <c r="F286" s="98" t="s">
        <v>299</v>
      </c>
      <c r="G286" s="99" t="s">
        <v>114</v>
      </c>
      <c r="H286" s="100">
        <v>95.013999999999996</v>
      </c>
      <c r="I286" s="100"/>
      <c r="J286" s="100">
        <f>SUM(H286*I286)</f>
        <v>0</v>
      </c>
      <c r="K286" s="101"/>
      <c r="L286" s="21"/>
      <c r="M286" s="102" t="s">
        <v>0</v>
      </c>
      <c r="N286" s="103" t="s">
        <v>24</v>
      </c>
      <c r="O286" s="104">
        <v>0</v>
      </c>
      <c r="P286" s="104">
        <f>O286*H286</f>
        <v>0</v>
      </c>
      <c r="Q286" s="104">
        <v>0</v>
      </c>
      <c r="R286" s="104">
        <f>Q286*H286</f>
        <v>0</v>
      </c>
      <c r="S286" s="104">
        <v>0</v>
      </c>
      <c r="T286" s="105">
        <f>S286*H286</f>
        <v>0</v>
      </c>
      <c r="U286" s="20"/>
      <c r="V286" s="20"/>
      <c r="W286" s="20"/>
      <c r="X286" s="20"/>
      <c r="Y286" s="20"/>
      <c r="Z286" s="20"/>
      <c r="AA286" s="20"/>
      <c r="AB286" s="20"/>
      <c r="AC286" s="20"/>
      <c r="AD286" s="20"/>
      <c r="AE286" s="20"/>
      <c r="AR286" s="106" t="s">
        <v>115</v>
      </c>
      <c r="AT286" s="106" t="s">
        <v>111</v>
      </c>
      <c r="AU286" s="106" t="s">
        <v>116</v>
      </c>
      <c r="AY286" s="12" t="s">
        <v>109</v>
      </c>
      <c r="BE286" s="107">
        <f>IF(N286="základná",J286,0)</f>
        <v>0</v>
      </c>
      <c r="BF286" s="107">
        <f>IF(N286="znížená",J286,0)</f>
        <v>0</v>
      </c>
      <c r="BG286" s="107">
        <f>IF(N286="zákl. prenesená",J286,0)</f>
        <v>0</v>
      </c>
      <c r="BH286" s="107">
        <f>IF(N286="zníž. prenesená",J286,0)</f>
        <v>0</v>
      </c>
      <c r="BI286" s="107">
        <f>IF(N286="nulová",J286,0)</f>
        <v>0</v>
      </c>
      <c r="BJ286" s="12" t="s">
        <v>116</v>
      </c>
      <c r="BK286" s="107">
        <f>ROUND(I286*H286,2)</f>
        <v>0</v>
      </c>
      <c r="BL286" s="12" t="s">
        <v>115</v>
      </c>
      <c r="BM286" s="106" t="s">
        <v>297</v>
      </c>
    </row>
    <row r="287" spans="1:65" s="9" customFormat="1" x14ac:dyDescent="0.2">
      <c r="B287" s="115"/>
      <c r="D287" s="109" t="s">
        <v>117</v>
      </c>
      <c r="E287" s="116" t="s">
        <v>0</v>
      </c>
      <c r="F287" s="117" t="s">
        <v>300</v>
      </c>
      <c r="H287" s="118">
        <v>42.911999999999999</v>
      </c>
      <c r="I287" s="118"/>
      <c r="J287" s="118"/>
      <c r="L287" s="115"/>
      <c r="M287" s="119"/>
      <c r="N287" s="120"/>
      <c r="O287" s="120"/>
      <c r="P287" s="120"/>
      <c r="Q287" s="120"/>
      <c r="R287" s="120"/>
      <c r="S287" s="120"/>
      <c r="T287" s="121"/>
      <c r="AT287" s="116" t="s">
        <v>117</v>
      </c>
      <c r="AU287" s="116" t="s">
        <v>116</v>
      </c>
      <c r="AV287" s="9" t="s">
        <v>116</v>
      </c>
      <c r="AW287" s="9" t="s">
        <v>15</v>
      </c>
      <c r="AX287" s="9" t="s">
        <v>41</v>
      </c>
      <c r="AY287" s="116" t="s">
        <v>109</v>
      </c>
    </row>
    <row r="288" spans="1:65" s="9" customFormat="1" x14ac:dyDescent="0.2">
      <c r="B288" s="115"/>
      <c r="D288" s="109" t="s">
        <v>117</v>
      </c>
      <c r="E288" s="116" t="s">
        <v>0</v>
      </c>
      <c r="F288" s="117" t="s">
        <v>301</v>
      </c>
      <c r="H288" s="118">
        <v>25.042000000000002</v>
      </c>
      <c r="I288" s="118"/>
      <c r="J288" s="118"/>
      <c r="L288" s="115"/>
      <c r="M288" s="119"/>
      <c r="N288" s="120"/>
      <c r="O288" s="120"/>
      <c r="P288" s="120"/>
      <c r="Q288" s="120"/>
      <c r="R288" s="120"/>
      <c r="S288" s="120"/>
      <c r="T288" s="121"/>
      <c r="AT288" s="116" t="s">
        <v>117</v>
      </c>
      <c r="AU288" s="116" t="s">
        <v>116</v>
      </c>
      <c r="AV288" s="9" t="s">
        <v>116</v>
      </c>
      <c r="AW288" s="9" t="s">
        <v>15</v>
      </c>
      <c r="AX288" s="9" t="s">
        <v>41</v>
      </c>
      <c r="AY288" s="116" t="s">
        <v>109</v>
      </c>
    </row>
    <row r="289" spans="1:65" s="9" customFormat="1" x14ac:dyDescent="0.2">
      <c r="B289" s="115"/>
      <c r="D289" s="109" t="s">
        <v>117</v>
      </c>
      <c r="E289" s="116" t="s">
        <v>0</v>
      </c>
      <c r="F289" s="117" t="s">
        <v>302</v>
      </c>
      <c r="H289" s="118">
        <v>27.06</v>
      </c>
      <c r="I289" s="118"/>
      <c r="J289" s="118"/>
      <c r="L289" s="115"/>
      <c r="M289" s="119"/>
      <c r="N289" s="120"/>
      <c r="O289" s="120"/>
      <c r="P289" s="120"/>
      <c r="Q289" s="120"/>
      <c r="R289" s="120"/>
      <c r="S289" s="120"/>
      <c r="T289" s="121"/>
      <c r="AT289" s="116" t="s">
        <v>117</v>
      </c>
      <c r="AU289" s="116" t="s">
        <v>116</v>
      </c>
      <c r="AV289" s="9" t="s">
        <v>116</v>
      </c>
      <c r="AW289" s="9" t="s">
        <v>15</v>
      </c>
      <c r="AX289" s="9" t="s">
        <v>41</v>
      </c>
      <c r="AY289" s="116" t="s">
        <v>109</v>
      </c>
    </row>
    <row r="290" spans="1:65" s="10" customFormat="1" x14ac:dyDescent="0.2">
      <c r="B290" s="122"/>
      <c r="D290" s="109" t="s">
        <v>117</v>
      </c>
      <c r="E290" s="123" t="s">
        <v>0</v>
      </c>
      <c r="F290" s="124" t="s">
        <v>121</v>
      </c>
      <c r="H290" s="125">
        <v>95.013999999999996</v>
      </c>
      <c r="I290" s="125"/>
      <c r="J290" s="125"/>
      <c r="L290" s="122"/>
      <c r="M290" s="126"/>
      <c r="N290" s="127"/>
      <c r="O290" s="127"/>
      <c r="P290" s="127"/>
      <c r="Q290" s="127"/>
      <c r="R290" s="127"/>
      <c r="S290" s="127"/>
      <c r="T290" s="128"/>
      <c r="AT290" s="123" t="s">
        <v>117</v>
      </c>
      <c r="AU290" s="123" t="s">
        <v>116</v>
      </c>
      <c r="AV290" s="10" t="s">
        <v>115</v>
      </c>
      <c r="AW290" s="10" t="s">
        <v>15</v>
      </c>
      <c r="AX290" s="10" t="s">
        <v>42</v>
      </c>
      <c r="AY290" s="123" t="s">
        <v>109</v>
      </c>
    </row>
    <row r="291" spans="1:65" s="2" customFormat="1" ht="24.2" customHeight="1" x14ac:dyDescent="0.2">
      <c r="A291" s="20"/>
      <c r="B291" s="95"/>
      <c r="C291" s="96">
        <v>16</v>
      </c>
      <c r="D291" s="96" t="s">
        <v>111</v>
      </c>
      <c r="E291" s="97" t="s">
        <v>303</v>
      </c>
      <c r="F291" s="98" t="s">
        <v>304</v>
      </c>
      <c r="G291" s="99" t="s">
        <v>206</v>
      </c>
      <c r="H291" s="100">
        <v>3.95</v>
      </c>
      <c r="I291" s="100"/>
      <c r="J291" s="100">
        <f>SUM(H291*I291)</f>
        <v>0</v>
      </c>
      <c r="K291" s="101"/>
      <c r="L291" s="21"/>
      <c r="M291" s="102" t="s">
        <v>0</v>
      </c>
      <c r="N291" s="103" t="s">
        <v>24</v>
      </c>
      <c r="O291" s="104">
        <v>0</v>
      </c>
      <c r="P291" s="104">
        <f>O291*H291</f>
        <v>0</v>
      </c>
      <c r="Q291" s="104">
        <v>0</v>
      </c>
      <c r="R291" s="104">
        <f>Q291*H291</f>
        <v>0</v>
      </c>
      <c r="S291" s="104">
        <v>0</v>
      </c>
      <c r="T291" s="105">
        <f>S291*H291</f>
        <v>0</v>
      </c>
      <c r="U291" s="20"/>
      <c r="V291" s="20"/>
      <c r="W291" s="20"/>
      <c r="X291" s="20"/>
      <c r="Y291" s="20"/>
      <c r="Z291" s="20"/>
      <c r="AA291" s="20"/>
      <c r="AB291" s="20"/>
      <c r="AC291" s="20"/>
      <c r="AD291" s="20"/>
      <c r="AE291" s="20"/>
      <c r="AR291" s="106" t="s">
        <v>115</v>
      </c>
      <c r="AT291" s="106" t="s">
        <v>111</v>
      </c>
      <c r="AU291" s="106" t="s">
        <v>116</v>
      </c>
      <c r="AY291" s="12" t="s">
        <v>109</v>
      </c>
      <c r="BE291" s="107">
        <f>IF(N291="základná",J291,0)</f>
        <v>0</v>
      </c>
      <c r="BF291" s="107">
        <f>IF(N291="znížená",J291,0)</f>
        <v>0</v>
      </c>
      <c r="BG291" s="107">
        <f>IF(N291="zákl. prenesená",J291,0)</f>
        <v>0</v>
      </c>
      <c r="BH291" s="107">
        <f>IF(N291="zníž. prenesená",J291,0)</f>
        <v>0</v>
      </c>
      <c r="BI291" s="107">
        <f>IF(N291="nulová",J291,0)</f>
        <v>0</v>
      </c>
      <c r="BJ291" s="12" t="s">
        <v>116</v>
      </c>
      <c r="BK291" s="107">
        <f>ROUND(I291*H291,2)</f>
        <v>0</v>
      </c>
      <c r="BL291" s="12" t="s">
        <v>115</v>
      </c>
      <c r="BM291" s="106" t="s">
        <v>305</v>
      </c>
    </row>
    <row r="292" spans="1:65" s="9" customFormat="1" x14ac:dyDescent="0.2">
      <c r="B292" s="115"/>
      <c r="D292" s="109" t="s">
        <v>117</v>
      </c>
      <c r="E292" s="116" t="s">
        <v>0</v>
      </c>
      <c r="F292" s="117" t="s">
        <v>306</v>
      </c>
      <c r="H292" s="118">
        <v>3.95</v>
      </c>
      <c r="I292" s="118"/>
      <c r="J292" s="118"/>
      <c r="L292" s="115"/>
      <c r="M292" s="119"/>
      <c r="N292" s="120"/>
      <c r="O292" s="120"/>
      <c r="P292" s="120"/>
      <c r="Q292" s="120"/>
      <c r="R292" s="120"/>
      <c r="S292" s="120"/>
      <c r="T292" s="121"/>
      <c r="AT292" s="116" t="s">
        <v>117</v>
      </c>
      <c r="AU292" s="116" t="s">
        <v>116</v>
      </c>
      <c r="AV292" s="9" t="s">
        <v>116</v>
      </c>
      <c r="AW292" s="9" t="s">
        <v>15</v>
      </c>
      <c r="AX292" s="9" t="s">
        <v>41</v>
      </c>
      <c r="AY292" s="116" t="s">
        <v>109</v>
      </c>
    </row>
    <row r="293" spans="1:65" s="10" customFormat="1" x14ac:dyDescent="0.2">
      <c r="B293" s="122"/>
      <c r="D293" s="109" t="s">
        <v>117</v>
      </c>
      <c r="E293" s="123" t="s">
        <v>0</v>
      </c>
      <c r="F293" s="124" t="s">
        <v>121</v>
      </c>
      <c r="H293" s="125">
        <v>3.95</v>
      </c>
      <c r="I293" s="125"/>
      <c r="J293" s="125"/>
      <c r="L293" s="122"/>
      <c r="M293" s="126"/>
      <c r="N293" s="127"/>
      <c r="O293" s="127"/>
      <c r="P293" s="127"/>
      <c r="Q293" s="127"/>
      <c r="R293" s="127"/>
      <c r="S293" s="127"/>
      <c r="T293" s="128"/>
      <c r="AT293" s="123" t="s">
        <v>117</v>
      </c>
      <c r="AU293" s="123" t="s">
        <v>116</v>
      </c>
      <c r="AV293" s="10" t="s">
        <v>115</v>
      </c>
      <c r="AW293" s="10" t="s">
        <v>15</v>
      </c>
      <c r="AX293" s="10" t="s">
        <v>42</v>
      </c>
      <c r="AY293" s="123" t="s">
        <v>109</v>
      </c>
    </row>
    <row r="294" spans="1:65" s="2" customFormat="1" ht="16.5" customHeight="1" x14ac:dyDescent="0.2">
      <c r="A294" s="20"/>
      <c r="B294" s="95"/>
      <c r="C294" s="96">
        <v>17</v>
      </c>
      <c r="D294" s="96" t="s">
        <v>111</v>
      </c>
      <c r="E294" s="97" t="s">
        <v>307</v>
      </c>
      <c r="F294" s="98" t="s">
        <v>308</v>
      </c>
      <c r="G294" s="99" t="s">
        <v>114</v>
      </c>
      <c r="H294" s="100">
        <v>146.17400000000001</v>
      </c>
      <c r="I294" s="100"/>
      <c r="J294" s="100">
        <f>SUM(H294*I294)</f>
        <v>0</v>
      </c>
      <c r="K294" s="101"/>
      <c r="L294" s="21"/>
      <c r="M294" s="102" t="s">
        <v>0</v>
      </c>
      <c r="N294" s="103" t="s">
        <v>24</v>
      </c>
      <c r="O294" s="104">
        <v>0</v>
      </c>
      <c r="P294" s="104">
        <f>O294*H294</f>
        <v>0</v>
      </c>
      <c r="Q294" s="104">
        <v>0</v>
      </c>
      <c r="R294" s="104">
        <f>Q294*H294</f>
        <v>0</v>
      </c>
      <c r="S294" s="104">
        <v>0</v>
      </c>
      <c r="T294" s="105">
        <f>S294*H294</f>
        <v>0</v>
      </c>
      <c r="U294" s="20"/>
      <c r="V294" s="20"/>
      <c r="W294" s="20"/>
      <c r="X294" s="20"/>
      <c r="Y294" s="20"/>
      <c r="Z294" s="20"/>
      <c r="AA294" s="20"/>
      <c r="AB294" s="20"/>
      <c r="AC294" s="20"/>
      <c r="AD294" s="20"/>
      <c r="AE294" s="20"/>
      <c r="AR294" s="106" t="s">
        <v>115</v>
      </c>
      <c r="AT294" s="106" t="s">
        <v>111</v>
      </c>
      <c r="AU294" s="106" t="s">
        <v>116</v>
      </c>
      <c r="AY294" s="12" t="s">
        <v>109</v>
      </c>
      <c r="BE294" s="107">
        <f>IF(N294="základná",J294,0)</f>
        <v>0</v>
      </c>
      <c r="BF294" s="107">
        <f>IF(N294="znížená",J294,0)</f>
        <v>0</v>
      </c>
      <c r="BG294" s="107">
        <f>IF(N294="zákl. prenesená",J294,0)</f>
        <v>0</v>
      </c>
      <c r="BH294" s="107">
        <f>IF(N294="zníž. prenesená",J294,0)</f>
        <v>0</v>
      </c>
      <c r="BI294" s="107">
        <f>IF(N294="nulová",J294,0)</f>
        <v>0</v>
      </c>
      <c r="BJ294" s="12" t="s">
        <v>116</v>
      </c>
      <c r="BK294" s="107">
        <f>ROUND(I294*H294,2)</f>
        <v>0</v>
      </c>
      <c r="BL294" s="12" t="s">
        <v>115</v>
      </c>
      <c r="BM294" s="106" t="s">
        <v>309</v>
      </c>
    </row>
    <row r="295" spans="1:65" s="9" customFormat="1" x14ac:dyDescent="0.2">
      <c r="B295" s="115"/>
      <c r="D295" s="109" t="s">
        <v>117</v>
      </c>
      <c r="E295" s="116" t="s">
        <v>0</v>
      </c>
      <c r="F295" s="117" t="s">
        <v>310</v>
      </c>
      <c r="H295" s="118">
        <v>14.603999999999999</v>
      </c>
      <c r="I295" s="118"/>
      <c r="J295" s="118"/>
      <c r="L295" s="115"/>
      <c r="M295" s="119"/>
      <c r="N295" s="120"/>
      <c r="O295" s="120"/>
      <c r="P295" s="120"/>
      <c r="Q295" s="120"/>
      <c r="R295" s="120"/>
      <c r="S295" s="120"/>
      <c r="T295" s="121"/>
      <c r="AT295" s="116" t="s">
        <v>117</v>
      </c>
      <c r="AU295" s="116" t="s">
        <v>116</v>
      </c>
      <c r="AV295" s="9" t="s">
        <v>116</v>
      </c>
      <c r="AW295" s="9" t="s">
        <v>15</v>
      </c>
      <c r="AX295" s="9" t="s">
        <v>41</v>
      </c>
      <c r="AY295" s="116" t="s">
        <v>109</v>
      </c>
    </row>
    <row r="296" spans="1:65" s="9" customFormat="1" x14ac:dyDescent="0.2">
      <c r="B296" s="115"/>
      <c r="D296" s="109" t="s">
        <v>117</v>
      </c>
      <c r="E296" s="116" t="s">
        <v>0</v>
      </c>
      <c r="F296" s="117" t="s">
        <v>311</v>
      </c>
      <c r="H296" s="118">
        <v>10.746</v>
      </c>
      <c r="I296" s="118"/>
      <c r="J296" s="118"/>
      <c r="L296" s="115"/>
      <c r="M296" s="119"/>
      <c r="N296" s="120"/>
      <c r="O296" s="120"/>
      <c r="P296" s="120"/>
      <c r="Q296" s="120"/>
      <c r="R296" s="120"/>
      <c r="S296" s="120"/>
      <c r="T296" s="121"/>
      <c r="AT296" s="116" t="s">
        <v>117</v>
      </c>
      <c r="AU296" s="116" t="s">
        <v>116</v>
      </c>
      <c r="AV296" s="9" t="s">
        <v>116</v>
      </c>
      <c r="AW296" s="9" t="s">
        <v>15</v>
      </c>
      <c r="AX296" s="9" t="s">
        <v>41</v>
      </c>
      <c r="AY296" s="116" t="s">
        <v>109</v>
      </c>
    </row>
    <row r="297" spans="1:65" s="9" customFormat="1" x14ac:dyDescent="0.2">
      <c r="B297" s="115"/>
      <c r="D297" s="109" t="s">
        <v>117</v>
      </c>
      <c r="E297" s="116" t="s">
        <v>0</v>
      </c>
      <c r="F297" s="117" t="s">
        <v>312</v>
      </c>
      <c r="H297" s="118">
        <v>4.9139999999999997</v>
      </c>
      <c r="I297" s="118"/>
      <c r="J297" s="118"/>
      <c r="L297" s="115"/>
      <c r="M297" s="119"/>
      <c r="N297" s="120"/>
      <c r="O297" s="120"/>
      <c r="P297" s="120"/>
      <c r="Q297" s="120"/>
      <c r="R297" s="120"/>
      <c r="S297" s="120"/>
      <c r="T297" s="121"/>
      <c r="AT297" s="116" t="s">
        <v>117</v>
      </c>
      <c r="AU297" s="116" t="s">
        <v>116</v>
      </c>
      <c r="AV297" s="9" t="s">
        <v>116</v>
      </c>
      <c r="AW297" s="9" t="s">
        <v>15</v>
      </c>
      <c r="AX297" s="9" t="s">
        <v>41</v>
      </c>
      <c r="AY297" s="116" t="s">
        <v>109</v>
      </c>
    </row>
    <row r="298" spans="1:65" s="9" customFormat="1" x14ac:dyDescent="0.2">
      <c r="B298" s="115"/>
      <c r="D298" s="109" t="s">
        <v>117</v>
      </c>
      <c r="E298" s="116" t="s">
        <v>0</v>
      </c>
      <c r="F298" s="117" t="s">
        <v>313</v>
      </c>
      <c r="H298" s="118">
        <v>9.7200000000000006</v>
      </c>
      <c r="I298" s="118"/>
      <c r="J298" s="118"/>
      <c r="L298" s="115"/>
      <c r="M298" s="119"/>
      <c r="N298" s="120"/>
      <c r="O298" s="120"/>
      <c r="P298" s="120"/>
      <c r="Q298" s="120"/>
      <c r="R298" s="120"/>
      <c r="S298" s="120"/>
      <c r="T298" s="121"/>
      <c r="AT298" s="116" t="s">
        <v>117</v>
      </c>
      <c r="AU298" s="116" t="s">
        <v>116</v>
      </c>
      <c r="AV298" s="9" t="s">
        <v>116</v>
      </c>
      <c r="AW298" s="9" t="s">
        <v>15</v>
      </c>
      <c r="AX298" s="9" t="s">
        <v>41</v>
      </c>
      <c r="AY298" s="116" t="s">
        <v>109</v>
      </c>
    </row>
    <row r="299" spans="1:65" s="9" customFormat="1" x14ac:dyDescent="0.2">
      <c r="B299" s="115"/>
      <c r="D299" s="109" t="s">
        <v>117</v>
      </c>
      <c r="E299" s="116" t="s">
        <v>0</v>
      </c>
      <c r="F299" s="117" t="s">
        <v>314</v>
      </c>
      <c r="H299" s="118">
        <v>6.0190000000000001</v>
      </c>
      <c r="I299" s="118"/>
      <c r="J299" s="118"/>
      <c r="L299" s="115"/>
      <c r="M299" s="119"/>
      <c r="N299" s="120"/>
      <c r="O299" s="120"/>
      <c r="P299" s="120"/>
      <c r="Q299" s="120"/>
      <c r="R299" s="120"/>
      <c r="S299" s="120"/>
      <c r="T299" s="121"/>
      <c r="AT299" s="116" t="s">
        <v>117</v>
      </c>
      <c r="AU299" s="116" t="s">
        <v>116</v>
      </c>
      <c r="AV299" s="9" t="s">
        <v>116</v>
      </c>
      <c r="AW299" s="9" t="s">
        <v>15</v>
      </c>
      <c r="AX299" s="9" t="s">
        <v>41</v>
      </c>
      <c r="AY299" s="116" t="s">
        <v>109</v>
      </c>
    </row>
    <row r="300" spans="1:65" s="9" customFormat="1" x14ac:dyDescent="0.2">
      <c r="B300" s="115"/>
      <c r="D300" s="109" t="s">
        <v>117</v>
      </c>
      <c r="E300" s="116" t="s">
        <v>0</v>
      </c>
      <c r="F300" s="117" t="s">
        <v>315</v>
      </c>
      <c r="H300" s="118">
        <v>13.83</v>
      </c>
      <c r="I300" s="118"/>
      <c r="J300" s="118"/>
      <c r="L300" s="115"/>
      <c r="M300" s="119"/>
      <c r="N300" s="120"/>
      <c r="O300" s="120"/>
      <c r="P300" s="120"/>
      <c r="Q300" s="120"/>
      <c r="R300" s="120"/>
      <c r="S300" s="120"/>
      <c r="T300" s="121"/>
      <c r="AT300" s="116" t="s">
        <v>117</v>
      </c>
      <c r="AU300" s="116" t="s">
        <v>116</v>
      </c>
      <c r="AV300" s="9" t="s">
        <v>116</v>
      </c>
      <c r="AW300" s="9" t="s">
        <v>15</v>
      </c>
      <c r="AX300" s="9" t="s">
        <v>41</v>
      </c>
      <c r="AY300" s="116" t="s">
        <v>109</v>
      </c>
    </row>
    <row r="301" spans="1:65" s="9" customFormat="1" x14ac:dyDescent="0.2">
      <c r="B301" s="115"/>
      <c r="D301" s="109" t="s">
        <v>117</v>
      </c>
      <c r="E301" s="116" t="s">
        <v>0</v>
      </c>
      <c r="F301" s="117" t="s">
        <v>316</v>
      </c>
      <c r="H301" s="118">
        <v>4.5869999999999997</v>
      </c>
      <c r="I301" s="118"/>
      <c r="J301" s="118"/>
      <c r="L301" s="115"/>
      <c r="M301" s="119"/>
      <c r="N301" s="120"/>
      <c r="O301" s="120"/>
      <c r="P301" s="120"/>
      <c r="Q301" s="120"/>
      <c r="R301" s="120"/>
      <c r="S301" s="120"/>
      <c r="T301" s="121"/>
      <c r="AT301" s="116" t="s">
        <v>117</v>
      </c>
      <c r="AU301" s="116" t="s">
        <v>116</v>
      </c>
      <c r="AV301" s="9" t="s">
        <v>116</v>
      </c>
      <c r="AW301" s="9" t="s">
        <v>15</v>
      </c>
      <c r="AX301" s="9" t="s">
        <v>41</v>
      </c>
      <c r="AY301" s="116" t="s">
        <v>109</v>
      </c>
    </row>
    <row r="302" spans="1:65" s="9" customFormat="1" x14ac:dyDescent="0.2">
      <c r="B302" s="115"/>
      <c r="D302" s="109" t="s">
        <v>117</v>
      </c>
      <c r="E302" s="116" t="s">
        <v>0</v>
      </c>
      <c r="F302" s="117" t="s">
        <v>317</v>
      </c>
      <c r="H302" s="118">
        <v>5.6109999999999998</v>
      </c>
      <c r="I302" s="118"/>
      <c r="J302" s="118"/>
      <c r="L302" s="115"/>
      <c r="M302" s="119"/>
      <c r="N302" s="120"/>
      <c r="O302" s="120"/>
      <c r="P302" s="120"/>
      <c r="Q302" s="120"/>
      <c r="R302" s="120"/>
      <c r="S302" s="120"/>
      <c r="T302" s="121"/>
      <c r="AT302" s="116" t="s">
        <v>117</v>
      </c>
      <c r="AU302" s="116" t="s">
        <v>116</v>
      </c>
      <c r="AV302" s="9" t="s">
        <v>116</v>
      </c>
      <c r="AW302" s="9" t="s">
        <v>15</v>
      </c>
      <c r="AX302" s="9" t="s">
        <v>41</v>
      </c>
      <c r="AY302" s="116" t="s">
        <v>109</v>
      </c>
    </row>
    <row r="303" spans="1:65" s="9" customFormat="1" x14ac:dyDescent="0.2">
      <c r="B303" s="115"/>
      <c r="D303" s="109" t="s">
        <v>117</v>
      </c>
      <c r="E303" s="116" t="s">
        <v>0</v>
      </c>
      <c r="F303" s="117" t="s">
        <v>151</v>
      </c>
      <c r="H303" s="118">
        <v>3.226</v>
      </c>
      <c r="I303" s="118"/>
      <c r="J303" s="118"/>
      <c r="L303" s="115"/>
      <c r="M303" s="119"/>
      <c r="N303" s="120"/>
      <c r="O303" s="120"/>
      <c r="P303" s="120"/>
      <c r="Q303" s="120"/>
      <c r="R303" s="120"/>
      <c r="S303" s="120"/>
      <c r="T303" s="121"/>
      <c r="AT303" s="116" t="s">
        <v>117</v>
      </c>
      <c r="AU303" s="116" t="s">
        <v>116</v>
      </c>
      <c r="AV303" s="9" t="s">
        <v>116</v>
      </c>
      <c r="AW303" s="9" t="s">
        <v>15</v>
      </c>
      <c r="AX303" s="9" t="s">
        <v>41</v>
      </c>
      <c r="AY303" s="116" t="s">
        <v>109</v>
      </c>
    </row>
    <row r="304" spans="1:65" s="9" customFormat="1" x14ac:dyDescent="0.2">
      <c r="B304" s="115"/>
      <c r="D304" s="109" t="s">
        <v>117</v>
      </c>
      <c r="E304" s="116" t="s">
        <v>0</v>
      </c>
      <c r="F304" s="117" t="s">
        <v>318</v>
      </c>
      <c r="H304" s="118">
        <v>3.03</v>
      </c>
      <c r="I304" s="118"/>
      <c r="J304" s="118"/>
      <c r="L304" s="115"/>
      <c r="M304" s="119"/>
      <c r="N304" s="120"/>
      <c r="O304" s="120"/>
      <c r="P304" s="120"/>
      <c r="Q304" s="120"/>
      <c r="R304" s="120"/>
      <c r="S304" s="120"/>
      <c r="T304" s="121"/>
      <c r="AT304" s="116" t="s">
        <v>117</v>
      </c>
      <c r="AU304" s="116" t="s">
        <v>116</v>
      </c>
      <c r="AV304" s="9" t="s">
        <v>116</v>
      </c>
      <c r="AW304" s="9" t="s">
        <v>15</v>
      </c>
      <c r="AX304" s="9" t="s">
        <v>41</v>
      </c>
      <c r="AY304" s="116" t="s">
        <v>109</v>
      </c>
    </row>
    <row r="305" spans="2:51" s="9" customFormat="1" x14ac:dyDescent="0.2">
      <c r="B305" s="115"/>
      <c r="D305" s="109" t="s">
        <v>117</v>
      </c>
      <c r="E305" s="116" t="s">
        <v>0</v>
      </c>
      <c r="F305" s="117" t="s">
        <v>155</v>
      </c>
      <c r="H305" s="118">
        <v>3.004</v>
      </c>
      <c r="I305" s="118"/>
      <c r="J305" s="118"/>
      <c r="L305" s="115"/>
      <c r="M305" s="119"/>
      <c r="N305" s="120"/>
      <c r="O305" s="120"/>
      <c r="P305" s="120"/>
      <c r="Q305" s="120"/>
      <c r="R305" s="120"/>
      <c r="S305" s="120"/>
      <c r="T305" s="121"/>
      <c r="AT305" s="116" t="s">
        <v>117</v>
      </c>
      <c r="AU305" s="116" t="s">
        <v>116</v>
      </c>
      <c r="AV305" s="9" t="s">
        <v>116</v>
      </c>
      <c r="AW305" s="9" t="s">
        <v>15</v>
      </c>
      <c r="AX305" s="9" t="s">
        <v>41</v>
      </c>
      <c r="AY305" s="116" t="s">
        <v>109</v>
      </c>
    </row>
    <row r="306" spans="2:51" s="9" customFormat="1" x14ac:dyDescent="0.2">
      <c r="B306" s="115"/>
      <c r="D306" s="109" t="s">
        <v>117</v>
      </c>
      <c r="E306" s="116" t="s">
        <v>0</v>
      </c>
      <c r="F306" s="117" t="s">
        <v>156</v>
      </c>
      <c r="H306" s="118">
        <v>3.51</v>
      </c>
      <c r="I306" s="118"/>
      <c r="J306" s="118"/>
      <c r="L306" s="115"/>
      <c r="M306" s="119"/>
      <c r="N306" s="120"/>
      <c r="O306" s="120"/>
      <c r="P306" s="120"/>
      <c r="Q306" s="120"/>
      <c r="R306" s="120"/>
      <c r="S306" s="120"/>
      <c r="T306" s="121"/>
      <c r="AT306" s="116" t="s">
        <v>117</v>
      </c>
      <c r="AU306" s="116" t="s">
        <v>116</v>
      </c>
      <c r="AV306" s="9" t="s">
        <v>116</v>
      </c>
      <c r="AW306" s="9" t="s">
        <v>15</v>
      </c>
      <c r="AX306" s="9" t="s">
        <v>41</v>
      </c>
      <c r="AY306" s="116" t="s">
        <v>109</v>
      </c>
    </row>
    <row r="307" spans="2:51" s="9" customFormat="1" x14ac:dyDescent="0.2">
      <c r="B307" s="115"/>
      <c r="D307" s="109" t="s">
        <v>117</v>
      </c>
      <c r="E307" s="116" t="s">
        <v>0</v>
      </c>
      <c r="F307" s="117" t="s">
        <v>157</v>
      </c>
      <c r="H307" s="118">
        <v>5.9480000000000004</v>
      </c>
      <c r="I307" s="118"/>
      <c r="J307" s="118"/>
      <c r="L307" s="115"/>
      <c r="M307" s="119"/>
      <c r="N307" s="120"/>
      <c r="O307" s="120"/>
      <c r="P307" s="120"/>
      <c r="Q307" s="120"/>
      <c r="R307" s="120"/>
      <c r="S307" s="120"/>
      <c r="T307" s="121"/>
      <c r="AT307" s="116" t="s">
        <v>117</v>
      </c>
      <c r="AU307" s="116" t="s">
        <v>116</v>
      </c>
      <c r="AV307" s="9" t="s">
        <v>116</v>
      </c>
      <c r="AW307" s="9" t="s">
        <v>15</v>
      </c>
      <c r="AX307" s="9" t="s">
        <v>41</v>
      </c>
      <c r="AY307" s="116" t="s">
        <v>109</v>
      </c>
    </row>
    <row r="308" spans="2:51" s="9" customFormat="1" x14ac:dyDescent="0.2">
      <c r="B308" s="115"/>
      <c r="D308" s="109" t="s">
        <v>117</v>
      </c>
      <c r="E308" s="116" t="s">
        <v>0</v>
      </c>
      <c r="F308" s="117" t="s">
        <v>158</v>
      </c>
      <c r="H308" s="118">
        <v>3.2509999999999999</v>
      </c>
      <c r="I308" s="118"/>
      <c r="J308" s="118"/>
      <c r="L308" s="115"/>
      <c r="M308" s="119"/>
      <c r="N308" s="120"/>
      <c r="O308" s="120"/>
      <c r="P308" s="120"/>
      <c r="Q308" s="120"/>
      <c r="R308" s="120"/>
      <c r="S308" s="120"/>
      <c r="T308" s="121"/>
      <c r="AT308" s="116" t="s">
        <v>117</v>
      </c>
      <c r="AU308" s="116" t="s">
        <v>116</v>
      </c>
      <c r="AV308" s="9" t="s">
        <v>116</v>
      </c>
      <c r="AW308" s="9" t="s">
        <v>15</v>
      </c>
      <c r="AX308" s="9" t="s">
        <v>41</v>
      </c>
      <c r="AY308" s="116" t="s">
        <v>109</v>
      </c>
    </row>
    <row r="309" spans="2:51" s="9" customFormat="1" x14ac:dyDescent="0.2">
      <c r="B309" s="115"/>
      <c r="D309" s="109" t="s">
        <v>117</v>
      </c>
      <c r="E309" s="116" t="s">
        <v>0</v>
      </c>
      <c r="F309" s="117" t="s">
        <v>159</v>
      </c>
      <c r="H309" s="118">
        <v>0.46899999999999997</v>
      </c>
      <c r="I309" s="118"/>
      <c r="J309" s="118"/>
      <c r="L309" s="115"/>
      <c r="M309" s="119"/>
      <c r="N309" s="120"/>
      <c r="O309" s="120"/>
      <c r="P309" s="120"/>
      <c r="Q309" s="120"/>
      <c r="R309" s="120"/>
      <c r="S309" s="120"/>
      <c r="T309" s="121"/>
      <c r="AT309" s="116" t="s">
        <v>117</v>
      </c>
      <c r="AU309" s="116" t="s">
        <v>116</v>
      </c>
      <c r="AV309" s="9" t="s">
        <v>116</v>
      </c>
      <c r="AW309" s="9" t="s">
        <v>15</v>
      </c>
      <c r="AX309" s="9" t="s">
        <v>41</v>
      </c>
      <c r="AY309" s="116" t="s">
        <v>109</v>
      </c>
    </row>
    <row r="310" spans="2:51" s="9" customFormat="1" x14ac:dyDescent="0.2">
      <c r="B310" s="115"/>
      <c r="D310" s="109" t="s">
        <v>117</v>
      </c>
      <c r="E310" s="116" t="s">
        <v>0</v>
      </c>
      <c r="F310" s="117" t="s">
        <v>160</v>
      </c>
      <c r="H310" s="118">
        <v>1.89</v>
      </c>
      <c r="I310" s="118"/>
      <c r="J310" s="118"/>
      <c r="L310" s="115"/>
      <c r="M310" s="119"/>
      <c r="N310" s="120"/>
      <c r="O310" s="120"/>
      <c r="P310" s="120"/>
      <c r="Q310" s="120"/>
      <c r="R310" s="120"/>
      <c r="S310" s="120"/>
      <c r="T310" s="121"/>
      <c r="AT310" s="116" t="s">
        <v>117</v>
      </c>
      <c r="AU310" s="116" t="s">
        <v>116</v>
      </c>
      <c r="AV310" s="9" t="s">
        <v>116</v>
      </c>
      <c r="AW310" s="9" t="s">
        <v>15</v>
      </c>
      <c r="AX310" s="9" t="s">
        <v>41</v>
      </c>
      <c r="AY310" s="116" t="s">
        <v>109</v>
      </c>
    </row>
    <row r="311" spans="2:51" s="9" customFormat="1" x14ac:dyDescent="0.2">
      <c r="B311" s="115"/>
      <c r="D311" s="109" t="s">
        <v>117</v>
      </c>
      <c r="E311" s="116" t="s">
        <v>0</v>
      </c>
      <c r="F311" s="117" t="s">
        <v>161</v>
      </c>
      <c r="H311" s="118">
        <v>3.0379999999999998</v>
      </c>
      <c r="I311" s="118"/>
      <c r="J311" s="118"/>
      <c r="L311" s="115"/>
      <c r="M311" s="119"/>
      <c r="N311" s="120"/>
      <c r="O311" s="120"/>
      <c r="P311" s="120"/>
      <c r="Q311" s="120"/>
      <c r="R311" s="120"/>
      <c r="S311" s="120"/>
      <c r="T311" s="121"/>
      <c r="AT311" s="116" t="s">
        <v>117</v>
      </c>
      <c r="AU311" s="116" t="s">
        <v>116</v>
      </c>
      <c r="AV311" s="9" t="s">
        <v>116</v>
      </c>
      <c r="AW311" s="9" t="s">
        <v>15</v>
      </c>
      <c r="AX311" s="9" t="s">
        <v>41</v>
      </c>
      <c r="AY311" s="116" t="s">
        <v>109</v>
      </c>
    </row>
    <row r="312" spans="2:51" s="9" customFormat="1" x14ac:dyDescent="0.2">
      <c r="B312" s="115"/>
      <c r="D312" s="109" t="s">
        <v>117</v>
      </c>
      <c r="E312" s="116" t="s">
        <v>0</v>
      </c>
      <c r="F312" s="117" t="s">
        <v>162</v>
      </c>
      <c r="H312" s="118">
        <v>2.7</v>
      </c>
      <c r="I312" s="118"/>
      <c r="J312" s="118"/>
      <c r="L312" s="115"/>
      <c r="M312" s="119"/>
      <c r="N312" s="120"/>
      <c r="O312" s="120"/>
      <c r="P312" s="120"/>
      <c r="Q312" s="120"/>
      <c r="R312" s="120"/>
      <c r="S312" s="120"/>
      <c r="T312" s="121"/>
      <c r="AT312" s="116" t="s">
        <v>117</v>
      </c>
      <c r="AU312" s="116" t="s">
        <v>116</v>
      </c>
      <c r="AV312" s="9" t="s">
        <v>116</v>
      </c>
      <c r="AW312" s="9" t="s">
        <v>15</v>
      </c>
      <c r="AX312" s="9" t="s">
        <v>41</v>
      </c>
      <c r="AY312" s="116" t="s">
        <v>109</v>
      </c>
    </row>
    <row r="313" spans="2:51" s="8" customFormat="1" x14ac:dyDescent="0.2">
      <c r="B313" s="108"/>
      <c r="D313" s="109" t="s">
        <v>117</v>
      </c>
      <c r="E313" s="110" t="s">
        <v>0</v>
      </c>
      <c r="F313" s="111" t="s">
        <v>319</v>
      </c>
      <c r="H313" s="110" t="s">
        <v>0</v>
      </c>
      <c r="I313" s="181"/>
      <c r="J313" s="181"/>
      <c r="L313" s="108"/>
      <c r="M313" s="112"/>
      <c r="N313" s="113"/>
      <c r="O313" s="113"/>
      <c r="P313" s="113"/>
      <c r="Q313" s="113"/>
      <c r="R313" s="113"/>
      <c r="S313" s="113"/>
      <c r="T313" s="114"/>
      <c r="AT313" s="110" t="s">
        <v>117</v>
      </c>
      <c r="AU313" s="110" t="s">
        <v>116</v>
      </c>
      <c r="AV313" s="8" t="s">
        <v>42</v>
      </c>
      <c r="AW313" s="8" t="s">
        <v>15</v>
      </c>
      <c r="AX313" s="8" t="s">
        <v>41</v>
      </c>
      <c r="AY313" s="110" t="s">
        <v>109</v>
      </c>
    </row>
    <row r="314" spans="2:51" s="9" customFormat="1" x14ac:dyDescent="0.2">
      <c r="B314" s="115"/>
      <c r="D314" s="109" t="s">
        <v>117</v>
      </c>
      <c r="E314" s="116" t="s">
        <v>0</v>
      </c>
      <c r="F314" s="117" t="s">
        <v>320</v>
      </c>
      <c r="H314" s="118">
        <v>2.4</v>
      </c>
      <c r="I314" s="118"/>
      <c r="J314" s="118"/>
      <c r="L314" s="115"/>
      <c r="M314" s="119"/>
      <c r="N314" s="120"/>
      <c r="O314" s="120"/>
      <c r="P314" s="120"/>
      <c r="Q314" s="120"/>
      <c r="R314" s="120"/>
      <c r="S314" s="120"/>
      <c r="T314" s="121"/>
      <c r="AT314" s="116" t="s">
        <v>117</v>
      </c>
      <c r="AU314" s="116" t="s">
        <v>116</v>
      </c>
      <c r="AV314" s="9" t="s">
        <v>116</v>
      </c>
      <c r="AW314" s="9" t="s">
        <v>15</v>
      </c>
      <c r="AX314" s="9" t="s">
        <v>41</v>
      </c>
      <c r="AY314" s="116" t="s">
        <v>109</v>
      </c>
    </row>
    <row r="315" spans="2:51" s="9" customFormat="1" x14ac:dyDescent="0.2">
      <c r="B315" s="115"/>
      <c r="D315" s="109" t="s">
        <v>117</v>
      </c>
      <c r="E315" s="116" t="s">
        <v>0</v>
      </c>
      <c r="F315" s="117" t="s">
        <v>321</v>
      </c>
      <c r="H315" s="118">
        <v>3.75</v>
      </c>
      <c r="I315" s="118"/>
      <c r="J315" s="118"/>
      <c r="L315" s="115"/>
      <c r="M315" s="119"/>
      <c r="N315" s="120"/>
      <c r="O315" s="120"/>
      <c r="P315" s="120"/>
      <c r="Q315" s="120"/>
      <c r="R315" s="120"/>
      <c r="S315" s="120"/>
      <c r="T315" s="121"/>
      <c r="AT315" s="116" t="s">
        <v>117</v>
      </c>
      <c r="AU315" s="116" t="s">
        <v>116</v>
      </c>
      <c r="AV315" s="9" t="s">
        <v>116</v>
      </c>
      <c r="AW315" s="9" t="s">
        <v>15</v>
      </c>
      <c r="AX315" s="9" t="s">
        <v>41</v>
      </c>
      <c r="AY315" s="116" t="s">
        <v>109</v>
      </c>
    </row>
    <row r="316" spans="2:51" s="9" customFormat="1" x14ac:dyDescent="0.2">
      <c r="B316" s="115"/>
      <c r="D316" s="109" t="s">
        <v>117</v>
      </c>
      <c r="E316" s="116" t="s">
        <v>0</v>
      </c>
      <c r="F316" s="117" t="s">
        <v>322</v>
      </c>
      <c r="H316" s="118">
        <v>2.1659999999999999</v>
      </c>
      <c r="I316" s="118"/>
      <c r="J316" s="118"/>
      <c r="L316" s="115"/>
      <c r="M316" s="119"/>
      <c r="N316" s="120"/>
      <c r="O316" s="120"/>
      <c r="P316" s="120"/>
      <c r="Q316" s="120"/>
      <c r="R316" s="120"/>
      <c r="S316" s="120"/>
      <c r="T316" s="121"/>
      <c r="AT316" s="116" t="s">
        <v>117</v>
      </c>
      <c r="AU316" s="116" t="s">
        <v>116</v>
      </c>
      <c r="AV316" s="9" t="s">
        <v>116</v>
      </c>
      <c r="AW316" s="9" t="s">
        <v>15</v>
      </c>
      <c r="AX316" s="9" t="s">
        <v>41</v>
      </c>
      <c r="AY316" s="116" t="s">
        <v>109</v>
      </c>
    </row>
    <row r="317" spans="2:51" s="9" customFormat="1" x14ac:dyDescent="0.2">
      <c r="B317" s="115"/>
      <c r="D317" s="109" t="s">
        <v>117</v>
      </c>
      <c r="E317" s="116" t="s">
        <v>0</v>
      </c>
      <c r="F317" s="117" t="s">
        <v>323</v>
      </c>
      <c r="H317" s="118">
        <v>2.6459999999999999</v>
      </c>
      <c r="I317" s="118"/>
      <c r="J317" s="118"/>
      <c r="L317" s="115"/>
      <c r="M317" s="119"/>
      <c r="N317" s="120"/>
      <c r="O317" s="120"/>
      <c r="P317" s="120"/>
      <c r="Q317" s="120"/>
      <c r="R317" s="120"/>
      <c r="S317" s="120"/>
      <c r="T317" s="121"/>
      <c r="AT317" s="116" t="s">
        <v>117</v>
      </c>
      <c r="AU317" s="116" t="s">
        <v>116</v>
      </c>
      <c r="AV317" s="9" t="s">
        <v>116</v>
      </c>
      <c r="AW317" s="9" t="s">
        <v>15</v>
      </c>
      <c r="AX317" s="9" t="s">
        <v>41</v>
      </c>
      <c r="AY317" s="116" t="s">
        <v>109</v>
      </c>
    </row>
    <row r="318" spans="2:51" s="9" customFormat="1" x14ac:dyDescent="0.2">
      <c r="B318" s="115"/>
      <c r="D318" s="109" t="s">
        <v>117</v>
      </c>
      <c r="E318" s="116" t="s">
        <v>0</v>
      </c>
      <c r="F318" s="117" t="s">
        <v>324</v>
      </c>
      <c r="H318" s="118">
        <v>1.734</v>
      </c>
      <c r="I318" s="118"/>
      <c r="J318" s="118"/>
      <c r="L318" s="115"/>
      <c r="M318" s="119"/>
      <c r="N318" s="120"/>
      <c r="O318" s="120"/>
      <c r="P318" s="120"/>
      <c r="Q318" s="120"/>
      <c r="R318" s="120"/>
      <c r="S318" s="120"/>
      <c r="T318" s="121"/>
      <c r="AT318" s="116" t="s">
        <v>117</v>
      </c>
      <c r="AU318" s="116" t="s">
        <v>116</v>
      </c>
      <c r="AV318" s="9" t="s">
        <v>116</v>
      </c>
      <c r="AW318" s="9" t="s">
        <v>15</v>
      </c>
      <c r="AX318" s="9" t="s">
        <v>41</v>
      </c>
      <c r="AY318" s="116" t="s">
        <v>109</v>
      </c>
    </row>
    <row r="319" spans="2:51" s="9" customFormat="1" x14ac:dyDescent="0.2">
      <c r="B319" s="115"/>
      <c r="D319" s="109" t="s">
        <v>117</v>
      </c>
      <c r="E319" s="116" t="s">
        <v>0</v>
      </c>
      <c r="F319" s="117" t="s">
        <v>325</v>
      </c>
      <c r="H319" s="118">
        <v>4.1580000000000004</v>
      </c>
      <c r="I319" s="118"/>
      <c r="J319" s="118"/>
      <c r="L319" s="115"/>
      <c r="M319" s="119"/>
      <c r="N319" s="120"/>
      <c r="O319" s="120"/>
      <c r="P319" s="120"/>
      <c r="Q319" s="120"/>
      <c r="R319" s="120"/>
      <c r="S319" s="120"/>
      <c r="T319" s="121"/>
      <c r="AT319" s="116" t="s">
        <v>117</v>
      </c>
      <c r="AU319" s="116" t="s">
        <v>116</v>
      </c>
      <c r="AV319" s="9" t="s">
        <v>116</v>
      </c>
      <c r="AW319" s="9" t="s">
        <v>15</v>
      </c>
      <c r="AX319" s="9" t="s">
        <v>41</v>
      </c>
      <c r="AY319" s="116" t="s">
        <v>109</v>
      </c>
    </row>
    <row r="320" spans="2:51" s="9" customFormat="1" x14ac:dyDescent="0.2">
      <c r="B320" s="115"/>
      <c r="D320" s="109" t="s">
        <v>117</v>
      </c>
      <c r="E320" s="116" t="s">
        <v>0</v>
      </c>
      <c r="F320" s="117" t="s">
        <v>326</v>
      </c>
      <c r="H320" s="118">
        <v>1.944</v>
      </c>
      <c r="I320" s="118"/>
      <c r="J320" s="118"/>
      <c r="L320" s="115"/>
      <c r="M320" s="119"/>
      <c r="N320" s="120"/>
      <c r="O320" s="120"/>
      <c r="P320" s="120"/>
      <c r="Q320" s="120"/>
      <c r="R320" s="120"/>
      <c r="S320" s="120"/>
      <c r="T320" s="121"/>
      <c r="AT320" s="116" t="s">
        <v>117</v>
      </c>
      <c r="AU320" s="116" t="s">
        <v>116</v>
      </c>
      <c r="AV320" s="9" t="s">
        <v>116</v>
      </c>
      <c r="AW320" s="9" t="s">
        <v>15</v>
      </c>
      <c r="AX320" s="9" t="s">
        <v>41</v>
      </c>
      <c r="AY320" s="116" t="s">
        <v>109</v>
      </c>
    </row>
    <row r="321" spans="1:65" s="9" customFormat="1" x14ac:dyDescent="0.2">
      <c r="B321" s="115"/>
      <c r="D321" s="109" t="s">
        <v>117</v>
      </c>
      <c r="E321" s="116" t="s">
        <v>0</v>
      </c>
      <c r="F321" s="117" t="s">
        <v>327</v>
      </c>
      <c r="H321" s="118">
        <v>9.6</v>
      </c>
      <c r="I321" s="118"/>
      <c r="J321" s="118"/>
      <c r="L321" s="115"/>
      <c r="M321" s="119"/>
      <c r="N321" s="120"/>
      <c r="O321" s="120"/>
      <c r="P321" s="120"/>
      <c r="Q321" s="120"/>
      <c r="R321" s="120"/>
      <c r="S321" s="120"/>
      <c r="T321" s="121"/>
      <c r="AT321" s="116" t="s">
        <v>117</v>
      </c>
      <c r="AU321" s="116" t="s">
        <v>116</v>
      </c>
      <c r="AV321" s="9" t="s">
        <v>116</v>
      </c>
      <c r="AW321" s="9" t="s">
        <v>15</v>
      </c>
      <c r="AX321" s="9" t="s">
        <v>41</v>
      </c>
      <c r="AY321" s="116" t="s">
        <v>109</v>
      </c>
    </row>
    <row r="322" spans="1:65" s="9" customFormat="1" x14ac:dyDescent="0.2">
      <c r="B322" s="115"/>
      <c r="D322" s="109" t="s">
        <v>117</v>
      </c>
      <c r="E322" s="116" t="s">
        <v>0</v>
      </c>
      <c r="F322" s="117" t="s">
        <v>328</v>
      </c>
      <c r="H322" s="118">
        <v>1.452</v>
      </c>
      <c r="I322" s="118"/>
      <c r="J322" s="118"/>
      <c r="L322" s="115"/>
      <c r="M322" s="119"/>
      <c r="N322" s="120"/>
      <c r="O322" s="120"/>
      <c r="P322" s="120"/>
      <c r="Q322" s="120"/>
      <c r="R322" s="120"/>
      <c r="S322" s="120"/>
      <c r="T322" s="121"/>
      <c r="AT322" s="116" t="s">
        <v>117</v>
      </c>
      <c r="AU322" s="116" t="s">
        <v>116</v>
      </c>
      <c r="AV322" s="9" t="s">
        <v>116</v>
      </c>
      <c r="AW322" s="9" t="s">
        <v>15</v>
      </c>
      <c r="AX322" s="9" t="s">
        <v>41</v>
      </c>
      <c r="AY322" s="116" t="s">
        <v>109</v>
      </c>
    </row>
    <row r="323" spans="1:65" s="9" customFormat="1" x14ac:dyDescent="0.2">
      <c r="B323" s="115"/>
      <c r="D323" s="109" t="s">
        <v>117</v>
      </c>
      <c r="E323" s="116" t="s">
        <v>0</v>
      </c>
      <c r="F323" s="117" t="s">
        <v>329</v>
      </c>
      <c r="H323" s="118">
        <v>7.8</v>
      </c>
      <c r="I323" s="118"/>
      <c r="J323" s="118"/>
      <c r="L323" s="115"/>
      <c r="M323" s="119"/>
      <c r="N323" s="120"/>
      <c r="O323" s="120"/>
      <c r="P323" s="120"/>
      <c r="Q323" s="120"/>
      <c r="R323" s="120"/>
      <c r="S323" s="120"/>
      <c r="T323" s="121"/>
      <c r="AT323" s="116" t="s">
        <v>117</v>
      </c>
      <c r="AU323" s="116" t="s">
        <v>116</v>
      </c>
      <c r="AV323" s="9" t="s">
        <v>116</v>
      </c>
      <c r="AW323" s="9" t="s">
        <v>15</v>
      </c>
      <c r="AX323" s="9" t="s">
        <v>41</v>
      </c>
      <c r="AY323" s="116" t="s">
        <v>109</v>
      </c>
    </row>
    <row r="324" spans="1:65" s="9" customFormat="1" x14ac:dyDescent="0.2">
      <c r="B324" s="115"/>
      <c r="D324" s="109" t="s">
        <v>117</v>
      </c>
      <c r="E324" s="116" t="s">
        <v>0</v>
      </c>
      <c r="F324" s="117" t="s">
        <v>185</v>
      </c>
      <c r="H324" s="118">
        <v>3.8879999999999999</v>
      </c>
      <c r="I324" s="118"/>
      <c r="J324" s="118"/>
      <c r="L324" s="115"/>
      <c r="M324" s="119"/>
      <c r="N324" s="120"/>
      <c r="O324" s="120"/>
      <c r="P324" s="120"/>
      <c r="Q324" s="120"/>
      <c r="R324" s="120"/>
      <c r="S324" s="120"/>
      <c r="T324" s="121"/>
      <c r="AT324" s="116" t="s">
        <v>117</v>
      </c>
      <c r="AU324" s="116" t="s">
        <v>116</v>
      </c>
      <c r="AV324" s="9" t="s">
        <v>116</v>
      </c>
      <c r="AW324" s="9" t="s">
        <v>15</v>
      </c>
      <c r="AX324" s="9" t="s">
        <v>41</v>
      </c>
      <c r="AY324" s="116" t="s">
        <v>109</v>
      </c>
    </row>
    <row r="325" spans="1:65" s="9" customFormat="1" x14ac:dyDescent="0.2">
      <c r="B325" s="115"/>
      <c r="D325" s="109" t="s">
        <v>117</v>
      </c>
      <c r="E325" s="116" t="s">
        <v>0</v>
      </c>
      <c r="F325" s="117" t="s">
        <v>186</v>
      </c>
      <c r="H325" s="118">
        <v>3.0960000000000001</v>
      </c>
      <c r="I325" s="118"/>
      <c r="J325" s="118"/>
      <c r="L325" s="115"/>
      <c r="M325" s="119"/>
      <c r="N325" s="120"/>
      <c r="O325" s="120"/>
      <c r="P325" s="120"/>
      <c r="Q325" s="120"/>
      <c r="R325" s="120"/>
      <c r="S325" s="120"/>
      <c r="T325" s="121"/>
      <c r="AT325" s="116" t="s">
        <v>117</v>
      </c>
      <c r="AU325" s="116" t="s">
        <v>116</v>
      </c>
      <c r="AV325" s="9" t="s">
        <v>116</v>
      </c>
      <c r="AW325" s="9" t="s">
        <v>15</v>
      </c>
      <c r="AX325" s="9" t="s">
        <v>41</v>
      </c>
      <c r="AY325" s="116" t="s">
        <v>109</v>
      </c>
    </row>
    <row r="326" spans="1:65" s="9" customFormat="1" x14ac:dyDescent="0.2">
      <c r="B326" s="115"/>
      <c r="D326" s="109" t="s">
        <v>117</v>
      </c>
      <c r="E326" s="116" t="s">
        <v>0</v>
      </c>
      <c r="F326" s="117" t="s">
        <v>187</v>
      </c>
      <c r="H326" s="118">
        <v>1.4430000000000001</v>
      </c>
      <c r="I326" s="118"/>
      <c r="J326" s="118"/>
      <c r="L326" s="115"/>
      <c r="M326" s="119"/>
      <c r="N326" s="120"/>
      <c r="O326" s="120"/>
      <c r="P326" s="120"/>
      <c r="Q326" s="120"/>
      <c r="R326" s="120"/>
      <c r="S326" s="120"/>
      <c r="T326" s="121"/>
      <c r="AT326" s="116" t="s">
        <v>117</v>
      </c>
      <c r="AU326" s="116" t="s">
        <v>116</v>
      </c>
      <c r="AV326" s="9" t="s">
        <v>116</v>
      </c>
      <c r="AW326" s="9" t="s">
        <v>15</v>
      </c>
      <c r="AX326" s="9" t="s">
        <v>41</v>
      </c>
      <c r="AY326" s="116" t="s">
        <v>109</v>
      </c>
    </row>
    <row r="327" spans="1:65" s="10" customFormat="1" x14ac:dyDescent="0.2">
      <c r="B327" s="122"/>
      <c r="D327" s="109" t="s">
        <v>117</v>
      </c>
      <c r="E327" s="123" t="s">
        <v>0</v>
      </c>
      <c r="F327" s="124" t="s">
        <v>121</v>
      </c>
      <c r="H327" s="125">
        <v>146.17400000000001</v>
      </c>
      <c r="I327" s="125"/>
      <c r="J327" s="125"/>
      <c r="L327" s="122"/>
      <c r="M327" s="126"/>
      <c r="N327" s="127"/>
      <c r="O327" s="127"/>
      <c r="P327" s="127"/>
      <c r="Q327" s="127"/>
      <c r="R327" s="127"/>
      <c r="S327" s="127"/>
      <c r="T327" s="128"/>
      <c r="AT327" s="123" t="s">
        <v>117</v>
      </c>
      <c r="AU327" s="123" t="s">
        <v>116</v>
      </c>
      <c r="AV327" s="10" t="s">
        <v>115</v>
      </c>
      <c r="AW327" s="10" t="s">
        <v>15</v>
      </c>
      <c r="AX327" s="10" t="s">
        <v>42</v>
      </c>
      <c r="AY327" s="123" t="s">
        <v>109</v>
      </c>
    </row>
    <row r="328" spans="1:65" s="2" customFormat="1" ht="16.5" customHeight="1" x14ac:dyDescent="0.2">
      <c r="A328" s="20"/>
      <c r="B328" s="95"/>
      <c r="C328" s="96">
        <v>18</v>
      </c>
      <c r="D328" s="96" t="s">
        <v>111</v>
      </c>
      <c r="E328" s="97" t="s">
        <v>330</v>
      </c>
      <c r="F328" s="98" t="s">
        <v>331</v>
      </c>
      <c r="G328" s="99" t="s">
        <v>206</v>
      </c>
      <c r="H328" s="100">
        <v>2.923</v>
      </c>
      <c r="I328" s="100"/>
      <c r="J328" s="100">
        <f>SUM(H328*I328)</f>
        <v>0</v>
      </c>
      <c r="K328" s="101"/>
      <c r="L328" s="21"/>
      <c r="M328" s="102" t="s">
        <v>0</v>
      </c>
      <c r="N328" s="103" t="s">
        <v>24</v>
      </c>
      <c r="O328" s="104">
        <v>0</v>
      </c>
      <c r="P328" s="104">
        <f>O328*H328</f>
        <v>0</v>
      </c>
      <c r="Q328" s="104">
        <v>0</v>
      </c>
      <c r="R328" s="104">
        <f>Q328*H328</f>
        <v>0</v>
      </c>
      <c r="S328" s="104">
        <v>0</v>
      </c>
      <c r="T328" s="105">
        <f>S328*H328</f>
        <v>0</v>
      </c>
      <c r="U328" s="20"/>
      <c r="V328" s="20"/>
      <c r="W328" s="20"/>
      <c r="X328" s="20"/>
      <c r="Y328" s="20"/>
      <c r="Z328" s="20"/>
      <c r="AA328" s="20"/>
      <c r="AB328" s="20"/>
      <c r="AC328" s="20"/>
      <c r="AD328" s="20"/>
      <c r="AE328" s="20"/>
      <c r="AR328" s="106" t="s">
        <v>115</v>
      </c>
      <c r="AT328" s="106" t="s">
        <v>111</v>
      </c>
      <c r="AU328" s="106" t="s">
        <v>116</v>
      </c>
      <c r="AY328" s="12" t="s">
        <v>109</v>
      </c>
      <c r="BE328" s="107">
        <f>IF(N328="základná",J328,0)</f>
        <v>0</v>
      </c>
      <c r="BF328" s="107">
        <f>IF(N328="znížená",J328,0)</f>
        <v>0</v>
      </c>
      <c r="BG328" s="107">
        <f>IF(N328="zákl. prenesená",J328,0)</f>
        <v>0</v>
      </c>
      <c r="BH328" s="107">
        <f>IF(N328="zníž. prenesená",J328,0)</f>
        <v>0</v>
      </c>
      <c r="BI328" s="107">
        <f>IF(N328="nulová",J328,0)</f>
        <v>0</v>
      </c>
      <c r="BJ328" s="12" t="s">
        <v>116</v>
      </c>
      <c r="BK328" s="107">
        <f>ROUND(I328*H328,2)</f>
        <v>0</v>
      </c>
      <c r="BL328" s="12" t="s">
        <v>115</v>
      </c>
      <c r="BM328" s="106" t="s">
        <v>332</v>
      </c>
    </row>
    <row r="329" spans="1:65" s="9" customFormat="1" x14ac:dyDescent="0.2">
      <c r="B329" s="115"/>
      <c r="D329" s="109" t="s">
        <v>117</v>
      </c>
      <c r="E329" s="116" t="s">
        <v>0</v>
      </c>
      <c r="F329" s="117" t="s">
        <v>333</v>
      </c>
      <c r="H329" s="118">
        <v>2.923</v>
      </c>
      <c r="I329" s="118"/>
      <c r="J329" s="118"/>
      <c r="L329" s="115"/>
      <c r="M329" s="119"/>
      <c r="N329" s="120"/>
      <c r="O329" s="120"/>
      <c r="P329" s="120"/>
      <c r="Q329" s="120"/>
      <c r="R329" s="120"/>
      <c r="S329" s="120"/>
      <c r="T329" s="121"/>
      <c r="AT329" s="116" t="s">
        <v>117</v>
      </c>
      <c r="AU329" s="116" t="s">
        <v>116</v>
      </c>
      <c r="AV329" s="9" t="s">
        <v>116</v>
      </c>
      <c r="AW329" s="9" t="s">
        <v>15</v>
      </c>
      <c r="AX329" s="9" t="s">
        <v>41</v>
      </c>
      <c r="AY329" s="116" t="s">
        <v>109</v>
      </c>
    </row>
    <row r="330" spans="1:65" s="10" customFormat="1" x14ac:dyDescent="0.2">
      <c r="B330" s="122"/>
      <c r="D330" s="109" t="s">
        <v>117</v>
      </c>
      <c r="E330" s="123" t="s">
        <v>0</v>
      </c>
      <c r="F330" s="124" t="s">
        <v>121</v>
      </c>
      <c r="H330" s="125">
        <v>2.923</v>
      </c>
      <c r="I330" s="125"/>
      <c r="J330" s="125"/>
      <c r="L330" s="122"/>
      <c r="M330" s="126"/>
      <c r="N330" s="127"/>
      <c r="O330" s="127"/>
      <c r="P330" s="127"/>
      <c r="Q330" s="127"/>
      <c r="R330" s="127"/>
      <c r="S330" s="127"/>
      <c r="T330" s="128"/>
      <c r="AT330" s="123" t="s">
        <v>117</v>
      </c>
      <c r="AU330" s="123" t="s">
        <v>116</v>
      </c>
      <c r="AV330" s="10" t="s">
        <v>115</v>
      </c>
      <c r="AW330" s="10" t="s">
        <v>15</v>
      </c>
      <c r="AX330" s="10" t="s">
        <v>42</v>
      </c>
      <c r="AY330" s="123" t="s">
        <v>109</v>
      </c>
    </row>
    <row r="331" spans="1:65" s="2" customFormat="1" ht="21.75" customHeight="1" x14ac:dyDescent="0.2">
      <c r="A331" s="20"/>
      <c r="B331" s="95"/>
      <c r="C331" s="96">
        <v>19</v>
      </c>
      <c r="D331" s="96" t="s">
        <v>111</v>
      </c>
      <c r="E331" s="97" t="s">
        <v>334</v>
      </c>
      <c r="F331" s="98" t="s">
        <v>335</v>
      </c>
      <c r="G331" s="99" t="s">
        <v>214</v>
      </c>
      <c r="H331" s="100">
        <v>31.2</v>
      </c>
      <c r="I331" s="100"/>
      <c r="J331" s="100">
        <f>SUM(H331*I331)</f>
        <v>0</v>
      </c>
      <c r="K331" s="101"/>
      <c r="L331" s="21"/>
      <c r="M331" s="102" t="s">
        <v>0</v>
      </c>
      <c r="N331" s="103" t="s">
        <v>24</v>
      </c>
      <c r="O331" s="104">
        <v>0</v>
      </c>
      <c r="P331" s="104">
        <f>O331*H331</f>
        <v>0</v>
      </c>
      <c r="Q331" s="104">
        <v>0</v>
      </c>
      <c r="R331" s="104">
        <f>Q331*H331</f>
        <v>0</v>
      </c>
      <c r="S331" s="104">
        <v>0</v>
      </c>
      <c r="T331" s="105">
        <f>S331*H331</f>
        <v>0</v>
      </c>
      <c r="U331" s="20"/>
      <c r="V331" s="20"/>
      <c r="W331" s="20"/>
      <c r="X331" s="20"/>
      <c r="Y331" s="20"/>
      <c r="Z331" s="20"/>
      <c r="AA331" s="20"/>
      <c r="AB331" s="20"/>
      <c r="AC331" s="20"/>
      <c r="AD331" s="20"/>
      <c r="AE331" s="20"/>
      <c r="AR331" s="106" t="s">
        <v>115</v>
      </c>
      <c r="AT331" s="106" t="s">
        <v>111</v>
      </c>
      <c r="AU331" s="106" t="s">
        <v>116</v>
      </c>
      <c r="AY331" s="12" t="s">
        <v>109</v>
      </c>
      <c r="BE331" s="107">
        <f>IF(N331="základná",J331,0)</f>
        <v>0</v>
      </c>
      <c r="BF331" s="107">
        <f>IF(N331="znížená",J331,0)</f>
        <v>0</v>
      </c>
      <c r="BG331" s="107">
        <f>IF(N331="zákl. prenesená",J331,0)</f>
        <v>0</v>
      </c>
      <c r="BH331" s="107">
        <f>IF(N331="zníž. prenesená",J331,0)</f>
        <v>0</v>
      </c>
      <c r="BI331" s="107">
        <f>IF(N331="nulová",J331,0)</f>
        <v>0</v>
      </c>
      <c r="BJ331" s="12" t="s">
        <v>116</v>
      </c>
      <c r="BK331" s="107">
        <f>ROUND(I331*H331,2)</f>
        <v>0</v>
      </c>
      <c r="BL331" s="12" t="s">
        <v>115</v>
      </c>
      <c r="BM331" s="106" t="s">
        <v>336</v>
      </c>
    </row>
    <row r="332" spans="1:65" s="9" customFormat="1" x14ac:dyDescent="0.2">
      <c r="B332" s="115"/>
      <c r="D332" s="109" t="s">
        <v>117</v>
      </c>
      <c r="E332" s="116" t="s">
        <v>0</v>
      </c>
      <c r="F332" s="117" t="s">
        <v>337</v>
      </c>
      <c r="H332" s="118">
        <v>31.2</v>
      </c>
      <c r="I332" s="118"/>
      <c r="J332" s="118"/>
      <c r="L332" s="115"/>
      <c r="M332" s="119"/>
      <c r="N332" s="120"/>
      <c r="O332" s="120"/>
      <c r="P332" s="120"/>
      <c r="Q332" s="120"/>
      <c r="R332" s="120"/>
      <c r="S332" s="120"/>
      <c r="T332" s="121"/>
      <c r="AT332" s="116" t="s">
        <v>117</v>
      </c>
      <c r="AU332" s="116" t="s">
        <v>116</v>
      </c>
      <c r="AV332" s="9" t="s">
        <v>116</v>
      </c>
      <c r="AW332" s="9" t="s">
        <v>15</v>
      </c>
      <c r="AX332" s="9" t="s">
        <v>41</v>
      </c>
      <c r="AY332" s="116" t="s">
        <v>109</v>
      </c>
    </row>
    <row r="333" spans="1:65" s="10" customFormat="1" x14ac:dyDescent="0.2">
      <c r="B333" s="122"/>
      <c r="D333" s="109" t="s">
        <v>117</v>
      </c>
      <c r="E333" s="123" t="s">
        <v>0</v>
      </c>
      <c r="F333" s="124" t="s">
        <v>121</v>
      </c>
      <c r="H333" s="125">
        <v>31.2</v>
      </c>
      <c r="I333" s="125"/>
      <c r="J333" s="125"/>
      <c r="L333" s="122"/>
      <c r="M333" s="126"/>
      <c r="N333" s="127"/>
      <c r="O333" s="127"/>
      <c r="P333" s="127"/>
      <c r="Q333" s="127"/>
      <c r="R333" s="127"/>
      <c r="S333" s="127"/>
      <c r="T333" s="128"/>
      <c r="AT333" s="123" t="s">
        <v>117</v>
      </c>
      <c r="AU333" s="123" t="s">
        <v>116</v>
      </c>
      <c r="AV333" s="10" t="s">
        <v>115</v>
      </c>
      <c r="AW333" s="10" t="s">
        <v>15</v>
      </c>
      <c r="AX333" s="10" t="s">
        <v>42</v>
      </c>
      <c r="AY333" s="123" t="s">
        <v>109</v>
      </c>
    </row>
    <row r="334" spans="1:65" s="2" customFormat="1" ht="21.75" customHeight="1" x14ac:dyDescent="0.2">
      <c r="A334" s="20"/>
      <c r="B334" s="95"/>
      <c r="C334" s="96">
        <v>20</v>
      </c>
      <c r="D334" s="96" t="s">
        <v>111</v>
      </c>
      <c r="E334" s="97" t="s">
        <v>338</v>
      </c>
      <c r="F334" s="98" t="s">
        <v>339</v>
      </c>
      <c r="G334" s="99" t="s">
        <v>214</v>
      </c>
      <c r="H334" s="100">
        <v>31.2</v>
      </c>
      <c r="I334" s="100"/>
      <c r="J334" s="100">
        <f>SUM(H334*I334)</f>
        <v>0</v>
      </c>
      <c r="K334" s="101"/>
      <c r="L334" s="21"/>
      <c r="M334" s="102" t="s">
        <v>0</v>
      </c>
      <c r="N334" s="103" t="s">
        <v>24</v>
      </c>
      <c r="O334" s="104">
        <v>0</v>
      </c>
      <c r="P334" s="104">
        <f>O334*H334</f>
        <v>0</v>
      </c>
      <c r="Q334" s="104">
        <v>0</v>
      </c>
      <c r="R334" s="104">
        <f>Q334*H334</f>
        <v>0</v>
      </c>
      <c r="S334" s="104">
        <v>0</v>
      </c>
      <c r="T334" s="105">
        <f>S334*H334</f>
        <v>0</v>
      </c>
      <c r="U334" s="20"/>
      <c r="V334" s="20"/>
      <c r="W334" s="20"/>
      <c r="X334" s="20"/>
      <c r="Y334" s="20"/>
      <c r="Z334" s="20"/>
      <c r="AA334" s="20"/>
      <c r="AB334" s="20"/>
      <c r="AC334" s="20"/>
      <c r="AD334" s="20"/>
      <c r="AE334" s="20"/>
      <c r="AR334" s="106" t="s">
        <v>115</v>
      </c>
      <c r="AT334" s="106" t="s">
        <v>111</v>
      </c>
      <c r="AU334" s="106" t="s">
        <v>116</v>
      </c>
      <c r="AY334" s="12" t="s">
        <v>109</v>
      </c>
      <c r="BE334" s="107">
        <f>IF(N334="základná",J334,0)</f>
        <v>0</v>
      </c>
      <c r="BF334" s="107">
        <f>IF(N334="znížená",J334,0)</f>
        <v>0</v>
      </c>
      <c r="BG334" s="107">
        <f>IF(N334="zákl. prenesená",J334,0)</f>
        <v>0</v>
      </c>
      <c r="BH334" s="107">
        <f>IF(N334="zníž. prenesená",J334,0)</f>
        <v>0</v>
      </c>
      <c r="BI334" s="107">
        <f>IF(N334="nulová",J334,0)</f>
        <v>0</v>
      </c>
      <c r="BJ334" s="12" t="s">
        <v>116</v>
      </c>
      <c r="BK334" s="107">
        <f>ROUND(I334*H334,2)</f>
        <v>0</v>
      </c>
      <c r="BL334" s="12" t="s">
        <v>115</v>
      </c>
      <c r="BM334" s="106" t="s">
        <v>340</v>
      </c>
    </row>
    <row r="335" spans="1:65" s="2" customFormat="1" ht="37.9" customHeight="1" x14ac:dyDescent="0.2">
      <c r="A335" s="20"/>
      <c r="B335" s="95"/>
      <c r="C335" s="96"/>
      <c r="D335" s="96" t="s">
        <v>111</v>
      </c>
      <c r="E335" s="97" t="s">
        <v>341</v>
      </c>
      <c r="F335" s="98" t="s">
        <v>342</v>
      </c>
      <c r="G335" s="99" t="s">
        <v>256</v>
      </c>
      <c r="H335" s="100">
        <v>14</v>
      </c>
      <c r="I335" s="100"/>
      <c r="J335" s="100">
        <f>ROUND(I335*H335,2)</f>
        <v>0</v>
      </c>
      <c r="K335" s="101"/>
      <c r="L335" s="21"/>
      <c r="M335" s="102" t="s">
        <v>0</v>
      </c>
      <c r="N335" s="103" t="s">
        <v>24</v>
      </c>
      <c r="O335" s="104">
        <v>0.40600000000000003</v>
      </c>
      <c r="P335" s="104">
        <f>O335*H335</f>
        <v>5.6840000000000002</v>
      </c>
      <c r="Q335" s="104">
        <v>9.7400000000000004E-3</v>
      </c>
      <c r="R335" s="104">
        <f>Q335*H335</f>
        <v>0.13636000000000001</v>
      </c>
      <c r="S335" s="104">
        <v>0</v>
      </c>
      <c r="T335" s="105">
        <f>S335*H335</f>
        <v>0</v>
      </c>
      <c r="U335" s="20"/>
      <c r="V335" s="20"/>
      <c r="W335" s="20"/>
      <c r="X335" s="20"/>
      <c r="Y335" s="20"/>
      <c r="Z335" s="20"/>
      <c r="AA335" s="20"/>
      <c r="AB335" s="20"/>
      <c r="AC335" s="20"/>
      <c r="AD335" s="20"/>
      <c r="AE335" s="20"/>
      <c r="AR335" s="106" t="s">
        <v>115</v>
      </c>
      <c r="AT335" s="106" t="s">
        <v>111</v>
      </c>
      <c r="AU335" s="106" t="s">
        <v>116</v>
      </c>
      <c r="AY335" s="12" t="s">
        <v>109</v>
      </c>
      <c r="BE335" s="107">
        <f>IF(N335="základná",J335,0)</f>
        <v>0</v>
      </c>
      <c r="BF335" s="107">
        <f>IF(N335="znížená",J335,0)</f>
        <v>0</v>
      </c>
      <c r="BG335" s="107">
        <f>IF(N335="zákl. prenesená",J335,0)</f>
        <v>0</v>
      </c>
      <c r="BH335" s="107">
        <f>IF(N335="zníž. prenesená",J335,0)</f>
        <v>0</v>
      </c>
      <c r="BI335" s="107">
        <f>IF(N335="nulová",J335,0)</f>
        <v>0</v>
      </c>
      <c r="BJ335" s="12" t="s">
        <v>116</v>
      </c>
      <c r="BK335" s="107">
        <f>ROUND(I335*H335,2)</f>
        <v>0</v>
      </c>
      <c r="BL335" s="12" t="s">
        <v>115</v>
      </c>
      <c r="BM335" s="106" t="s">
        <v>343</v>
      </c>
    </row>
    <row r="336" spans="1:65" s="2" customFormat="1" ht="37.9" customHeight="1" x14ac:dyDescent="0.2">
      <c r="A336" s="20"/>
      <c r="B336" s="95"/>
      <c r="C336" s="96"/>
      <c r="D336" s="96" t="s">
        <v>111</v>
      </c>
      <c r="E336" s="97" t="s">
        <v>344</v>
      </c>
      <c r="F336" s="98" t="s">
        <v>345</v>
      </c>
      <c r="G336" s="99" t="s">
        <v>256</v>
      </c>
      <c r="H336" s="100">
        <v>2</v>
      </c>
      <c r="I336" s="100"/>
      <c r="J336" s="100">
        <f>ROUND(I336*H336,2)</f>
        <v>0</v>
      </c>
      <c r="K336" s="101"/>
      <c r="L336" s="21"/>
      <c r="M336" s="102" t="s">
        <v>0</v>
      </c>
      <c r="N336" s="103" t="s">
        <v>24</v>
      </c>
      <c r="O336" s="104">
        <v>0.40600000000000003</v>
      </c>
      <c r="P336" s="104">
        <f>O336*H336</f>
        <v>0.81200000000000006</v>
      </c>
      <c r="Q336" s="104">
        <v>1.123E-2</v>
      </c>
      <c r="R336" s="104">
        <f>Q336*H336</f>
        <v>2.2460000000000001E-2</v>
      </c>
      <c r="S336" s="104">
        <v>0</v>
      </c>
      <c r="T336" s="105">
        <f>S336*H336</f>
        <v>0</v>
      </c>
      <c r="U336" s="20"/>
      <c r="V336" s="20"/>
      <c r="W336" s="20"/>
      <c r="X336" s="20"/>
      <c r="Y336" s="20"/>
      <c r="Z336" s="20"/>
      <c r="AA336" s="20"/>
      <c r="AB336" s="20"/>
      <c r="AC336" s="20"/>
      <c r="AD336" s="20"/>
      <c r="AE336" s="20"/>
      <c r="AR336" s="106" t="s">
        <v>115</v>
      </c>
      <c r="AT336" s="106" t="s">
        <v>111</v>
      </c>
      <c r="AU336" s="106" t="s">
        <v>116</v>
      </c>
      <c r="AY336" s="12" t="s">
        <v>109</v>
      </c>
      <c r="BE336" s="107">
        <f>IF(N336="základná",J336,0)</f>
        <v>0</v>
      </c>
      <c r="BF336" s="107">
        <f>IF(N336="znížená",J336,0)</f>
        <v>0</v>
      </c>
      <c r="BG336" s="107">
        <f>IF(N336="zákl. prenesená",J336,0)</f>
        <v>0</v>
      </c>
      <c r="BH336" s="107">
        <f>IF(N336="zníž. prenesená",J336,0)</f>
        <v>0</v>
      </c>
      <c r="BI336" s="107">
        <f>IF(N336="nulová",J336,0)</f>
        <v>0</v>
      </c>
      <c r="BJ336" s="12" t="s">
        <v>116</v>
      </c>
      <c r="BK336" s="107">
        <f>ROUND(I336*H336,2)</f>
        <v>0</v>
      </c>
      <c r="BL336" s="12" t="s">
        <v>115</v>
      </c>
      <c r="BM336" s="106" t="s">
        <v>346</v>
      </c>
    </row>
    <row r="337" spans="1:65" s="2" customFormat="1" ht="37.9" customHeight="1" x14ac:dyDescent="0.2">
      <c r="A337" s="20"/>
      <c r="B337" s="95"/>
      <c r="C337" s="96"/>
      <c r="D337" s="96" t="s">
        <v>111</v>
      </c>
      <c r="E337" s="97" t="s">
        <v>347</v>
      </c>
      <c r="F337" s="98" t="s">
        <v>348</v>
      </c>
      <c r="G337" s="99" t="s">
        <v>256</v>
      </c>
      <c r="H337" s="100">
        <v>1</v>
      </c>
      <c r="I337" s="100"/>
      <c r="J337" s="100">
        <f>ROUND(I337*H337,2)</f>
        <v>0</v>
      </c>
      <c r="K337" s="101"/>
      <c r="L337" s="21"/>
      <c r="M337" s="102" t="s">
        <v>0</v>
      </c>
      <c r="N337" s="103" t="s">
        <v>24</v>
      </c>
      <c r="O337" s="104">
        <v>0.41818</v>
      </c>
      <c r="P337" s="104">
        <f>O337*H337</f>
        <v>0.41818</v>
      </c>
      <c r="Q337" s="104">
        <v>1.272E-2</v>
      </c>
      <c r="R337" s="104">
        <f>Q337*H337</f>
        <v>1.272E-2</v>
      </c>
      <c r="S337" s="104">
        <v>0</v>
      </c>
      <c r="T337" s="105">
        <f>S337*H337</f>
        <v>0</v>
      </c>
      <c r="U337" s="20"/>
      <c r="V337" s="20"/>
      <c r="W337" s="20"/>
      <c r="X337" s="20"/>
      <c r="Y337" s="20"/>
      <c r="Z337" s="20"/>
      <c r="AA337" s="20"/>
      <c r="AB337" s="20"/>
      <c r="AC337" s="20"/>
      <c r="AD337" s="20"/>
      <c r="AE337" s="20"/>
      <c r="AR337" s="106" t="s">
        <v>115</v>
      </c>
      <c r="AT337" s="106" t="s">
        <v>111</v>
      </c>
      <c r="AU337" s="106" t="s">
        <v>116</v>
      </c>
      <c r="AY337" s="12" t="s">
        <v>109</v>
      </c>
      <c r="BE337" s="107">
        <f>IF(N337="základná",J337,0)</f>
        <v>0</v>
      </c>
      <c r="BF337" s="107">
        <f>IF(N337="znížená",J337,0)</f>
        <v>0</v>
      </c>
      <c r="BG337" s="107">
        <f>IF(N337="zákl. prenesená",J337,0)</f>
        <v>0</v>
      </c>
      <c r="BH337" s="107">
        <f>IF(N337="zníž. prenesená",J337,0)</f>
        <v>0</v>
      </c>
      <c r="BI337" s="107">
        <f>IF(N337="nulová",J337,0)</f>
        <v>0</v>
      </c>
      <c r="BJ337" s="12" t="s">
        <v>116</v>
      </c>
      <c r="BK337" s="107">
        <f>ROUND(I337*H337,2)</f>
        <v>0</v>
      </c>
      <c r="BL337" s="12" t="s">
        <v>115</v>
      </c>
      <c r="BM337" s="106" t="s">
        <v>349</v>
      </c>
    </row>
    <row r="338" spans="1:65" s="2" customFormat="1" ht="24.2" customHeight="1" x14ac:dyDescent="0.2">
      <c r="A338" s="20"/>
      <c r="B338" s="95"/>
      <c r="C338" s="96"/>
      <c r="D338" s="96" t="s">
        <v>111</v>
      </c>
      <c r="E338" s="97" t="s">
        <v>350</v>
      </c>
      <c r="F338" s="98" t="s">
        <v>351</v>
      </c>
      <c r="G338" s="99" t="s">
        <v>214</v>
      </c>
      <c r="H338" s="100">
        <v>688.92</v>
      </c>
      <c r="I338" s="100"/>
      <c r="J338" s="100">
        <f>ROUND(I338*H338,2)</f>
        <v>0</v>
      </c>
      <c r="K338" s="101"/>
      <c r="L338" s="21"/>
      <c r="M338" s="102" t="s">
        <v>0</v>
      </c>
      <c r="N338" s="103" t="s">
        <v>24</v>
      </c>
      <c r="O338" s="104">
        <v>4.1000000000000002E-2</v>
      </c>
      <c r="P338" s="104">
        <f>O338*H338</f>
        <v>28.245719999999999</v>
      </c>
      <c r="Q338" s="104">
        <v>3.0000000000000001E-5</v>
      </c>
      <c r="R338" s="104">
        <f>Q338*H338</f>
        <v>2.0667599999999998E-2</v>
      </c>
      <c r="S338" s="104">
        <v>0</v>
      </c>
      <c r="T338" s="105">
        <f>S338*H338</f>
        <v>0</v>
      </c>
      <c r="U338" s="20"/>
      <c r="V338" s="20"/>
      <c r="W338" s="20"/>
      <c r="X338" s="20"/>
      <c r="Y338" s="20"/>
      <c r="Z338" s="20"/>
      <c r="AA338" s="20"/>
      <c r="AB338" s="20"/>
      <c r="AC338" s="20"/>
      <c r="AD338" s="20"/>
      <c r="AE338" s="20"/>
      <c r="AR338" s="106" t="s">
        <v>115</v>
      </c>
      <c r="AT338" s="106" t="s">
        <v>111</v>
      </c>
      <c r="AU338" s="106" t="s">
        <v>116</v>
      </c>
      <c r="AY338" s="12" t="s">
        <v>109</v>
      </c>
      <c r="BE338" s="107">
        <f>IF(N338="základná",J338,0)</f>
        <v>0</v>
      </c>
      <c r="BF338" s="107">
        <f>IF(N338="znížená",J338,0)</f>
        <v>0</v>
      </c>
      <c r="BG338" s="107">
        <f>IF(N338="zákl. prenesená",J338,0)</f>
        <v>0</v>
      </c>
      <c r="BH338" s="107">
        <f>IF(N338="zníž. prenesená",J338,0)</f>
        <v>0</v>
      </c>
      <c r="BI338" s="107">
        <f>IF(N338="nulová",J338,0)</f>
        <v>0</v>
      </c>
      <c r="BJ338" s="12" t="s">
        <v>116</v>
      </c>
      <c r="BK338" s="107">
        <f>ROUND(I338*H338,2)</f>
        <v>0</v>
      </c>
      <c r="BL338" s="12" t="s">
        <v>115</v>
      </c>
      <c r="BM338" s="106" t="s">
        <v>352</v>
      </c>
    </row>
    <row r="339" spans="1:65" s="8" customFormat="1" x14ac:dyDescent="0.2">
      <c r="B339" s="108"/>
      <c r="D339" s="109" t="s">
        <v>117</v>
      </c>
      <c r="E339" s="110" t="s">
        <v>0</v>
      </c>
      <c r="F339" s="111" t="s">
        <v>353</v>
      </c>
      <c r="H339" s="110" t="s">
        <v>0</v>
      </c>
      <c r="I339" s="181"/>
      <c r="J339" s="181"/>
      <c r="L339" s="108"/>
      <c r="M339" s="112"/>
      <c r="N339" s="113"/>
      <c r="O339" s="113"/>
      <c r="P339" s="113"/>
      <c r="Q339" s="113"/>
      <c r="R339" s="113"/>
      <c r="S339" s="113"/>
      <c r="T339" s="114"/>
      <c r="AT339" s="110" t="s">
        <v>117</v>
      </c>
      <c r="AU339" s="110" t="s">
        <v>116</v>
      </c>
      <c r="AV339" s="8" t="s">
        <v>42</v>
      </c>
      <c r="AW339" s="8" t="s">
        <v>15</v>
      </c>
      <c r="AX339" s="8" t="s">
        <v>41</v>
      </c>
      <c r="AY339" s="110" t="s">
        <v>109</v>
      </c>
    </row>
    <row r="340" spans="1:65" s="9" customFormat="1" x14ac:dyDescent="0.2">
      <c r="B340" s="115"/>
      <c r="D340" s="109" t="s">
        <v>117</v>
      </c>
      <c r="E340" s="116" t="s">
        <v>0</v>
      </c>
      <c r="F340" s="117" t="s">
        <v>354</v>
      </c>
      <c r="H340" s="118">
        <v>688.92</v>
      </c>
      <c r="I340" s="118"/>
      <c r="J340" s="118"/>
      <c r="L340" s="115"/>
      <c r="M340" s="119"/>
      <c r="N340" s="120"/>
      <c r="O340" s="120"/>
      <c r="P340" s="120"/>
      <c r="Q340" s="120"/>
      <c r="R340" s="120"/>
      <c r="S340" s="120"/>
      <c r="T340" s="121"/>
      <c r="AT340" s="116" t="s">
        <v>117</v>
      </c>
      <c r="AU340" s="116" t="s">
        <v>116</v>
      </c>
      <c r="AV340" s="9" t="s">
        <v>116</v>
      </c>
      <c r="AW340" s="9" t="s">
        <v>15</v>
      </c>
      <c r="AX340" s="9" t="s">
        <v>42</v>
      </c>
      <c r="AY340" s="116" t="s">
        <v>109</v>
      </c>
    </row>
    <row r="341" spans="1:65" s="2" customFormat="1" ht="37.9" customHeight="1" x14ac:dyDescent="0.2">
      <c r="A341" s="20"/>
      <c r="B341" s="95"/>
      <c r="C341" s="136"/>
      <c r="D341" s="136" t="s">
        <v>216</v>
      </c>
      <c r="E341" s="137" t="s">
        <v>355</v>
      </c>
      <c r="F341" s="138" t="s">
        <v>356</v>
      </c>
      <c r="G341" s="139" t="s">
        <v>214</v>
      </c>
      <c r="H341" s="140">
        <v>723.36599999999999</v>
      </c>
      <c r="I341" s="140"/>
      <c r="J341" s="140">
        <f>ROUND(I341*H341,2)</f>
        <v>0</v>
      </c>
      <c r="K341" s="141"/>
      <c r="L341" s="142"/>
      <c r="M341" s="143" t="s">
        <v>0</v>
      </c>
      <c r="N341" s="144" t="s">
        <v>24</v>
      </c>
      <c r="O341" s="104">
        <v>0</v>
      </c>
      <c r="P341" s="104">
        <f>O341*H341</f>
        <v>0</v>
      </c>
      <c r="Q341" s="104">
        <v>2.0000000000000001E-4</v>
      </c>
      <c r="R341" s="104">
        <f>Q341*H341</f>
        <v>0.1446732</v>
      </c>
      <c r="S341" s="104">
        <v>0</v>
      </c>
      <c r="T341" s="105">
        <f>S341*H341</f>
        <v>0</v>
      </c>
      <c r="U341" s="20"/>
      <c r="V341" s="20"/>
      <c r="W341" s="20"/>
      <c r="X341" s="20"/>
      <c r="Y341" s="20"/>
      <c r="Z341" s="20"/>
      <c r="AA341" s="20"/>
      <c r="AB341" s="20"/>
      <c r="AC341" s="20"/>
      <c r="AD341" s="20"/>
      <c r="AE341" s="20"/>
      <c r="AR341" s="106" t="s">
        <v>137</v>
      </c>
      <c r="AT341" s="106" t="s">
        <v>216</v>
      </c>
      <c r="AU341" s="106" t="s">
        <v>116</v>
      </c>
      <c r="AY341" s="12" t="s">
        <v>109</v>
      </c>
      <c r="BE341" s="107">
        <f>IF(N341="základná",J341,0)</f>
        <v>0</v>
      </c>
      <c r="BF341" s="107">
        <f>IF(N341="znížená",J341,0)</f>
        <v>0</v>
      </c>
      <c r="BG341" s="107">
        <f>IF(N341="zákl. prenesená",J341,0)</f>
        <v>0</v>
      </c>
      <c r="BH341" s="107">
        <f>IF(N341="zníž. prenesená",J341,0)</f>
        <v>0</v>
      </c>
      <c r="BI341" s="107">
        <f>IF(N341="nulová",J341,0)</f>
        <v>0</v>
      </c>
      <c r="BJ341" s="12" t="s">
        <v>116</v>
      </c>
      <c r="BK341" s="107">
        <f>ROUND(I341*H341,2)</f>
        <v>0</v>
      </c>
      <c r="BL341" s="12" t="s">
        <v>115</v>
      </c>
      <c r="BM341" s="106" t="s">
        <v>357</v>
      </c>
    </row>
    <row r="342" spans="1:65" s="9" customFormat="1" x14ac:dyDescent="0.2">
      <c r="B342" s="115"/>
      <c r="D342" s="109" t="s">
        <v>117</v>
      </c>
      <c r="F342" s="117" t="s">
        <v>358</v>
      </c>
      <c r="H342" s="118">
        <v>723.36599999999999</v>
      </c>
      <c r="I342" s="118"/>
      <c r="J342" s="118"/>
      <c r="L342" s="115"/>
      <c r="M342" s="119"/>
      <c r="N342" s="120"/>
      <c r="O342" s="120"/>
      <c r="P342" s="120"/>
      <c r="Q342" s="120"/>
      <c r="R342" s="120"/>
      <c r="S342" s="120"/>
      <c r="T342" s="121"/>
      <c r="AT342" s="116" t="s">
        <v>117</v>
      </c>
      <c r="AU342" s="116" t="s">
        <v>116</v>
      </c>
      <c r="AV342" s="9" t="s">
        <v>116</v>
      </c>
      <c r="AW342" s="9" t="s">
        <v>1</v>
      </c>
      <c r="AX342" s="9" t="s">
        <v>42</v>
      </c>
      <c r="AY342" s="116" t="s">
        <v>109</v>
      </c>
    </row>
    <row r="343" spans="1:65" s="7" customFormat="1" ht="22.9" customHeight="1" x14ac:dyDescent="0.2">
      <c r="B343" s="85"/>
      <c r="D343" s="86" t="s">
        <v>40</v>
      </c>
      <c r="E343" s="162" t="s">
        <v>124</v>
      </c>
      <c r="F343" s="162" t="s">
        <v>359</v>
      </c>
      <c r="I343" s="178"/>
      <c r="J343" s="180">
        <f>SUM(J344:J414)</f>
        <v>0</v>
      </c>
      <c r="L343" s="85"/>
      <c r="M343" s="88"/>
      <c r="N343" s="89"/>
      <c r="O343" s="89"/>
      <c r="P343" s="90">
        <f>SUM(P344:P414)</f>
        <v>2.1829680000000002</v>
      </c>
      <c r="Q343" s="89"/>
      <c r="R343" s="90">
        <f>SUM(R344:R414)</f>
        <v>0.47671999999999998</v>
      </c>
      <c r="S343" s="89"/>
      <c r="T343" s="91">
        <f>SUM(T344:T414)</f>
        <v>0</v>
      </c>
      <c r="AR343" s="86" t="s">
        <v>42</v>
      </c>
      <c r="AT343" s="92" t="s">
        <v>40</v>
      </c>
      <c r="AU343" s="92" t="s">
        <v>42</v>
      </c>
      <c r="AY343" s="86" t="s">
        <v>109</v>
      </c>
      <c r="BK343" s="93">
        <f>SUM(BK344:BK414)</f>
        <v>0</v>
      </c>
    </row>
    <row r="344" spans="1:65" s="2" customFormat="1" ht="37.9" customHeight="1" x14ac:dyDescent="0.2">
      <c r="A344" s="20"/>
      <c r="B344" s="95"/>
      <c r="C344" s="96"/>
      <c r="D344" s="96" t="s">
        <v>111</v>
      </c>
      <c r="E344" s="97" t="s">
        <v>360</v>
      </c>
      <c r="F344" s="98" t="s">
        <v>361</v>
      </c>
      <c r="G344" s="99" t="s">
        <v>362</v>
      </c>
      <c r="H344" s="100">
        <v>7.2</v>
      </c>
      <c r="I344" s="100"/>
      <c r="J344" s="100">
        <f>ROUND(I344*H344,2)</f>
        <v>0</v>
      </c>
      <c r="K344" s="101"/>
      <c r="L344" s="21"/>
      <c r="M344" s="102" t="s">
        <v>0</v>
      </c>
      <c r="N344" s="103" t="s">
        <v>24</v>
      </c>
      <c r="O344" s="104">
        <v>0.30319000000000002</v>
      </c>
      <c r="P344" s="104">
        <f>O344*H344</f>
        <v>2.1829680000000002</v>
      </c>
      <c r="Q344" s="104">
        <v>0</v>
      </c>
      <c r="R344" s="104">
        <f>Q344*H344</f>
        <v>0</v>
      </c>
      <c r="S344" s="104">
        <v>0</v>
      </c>
      <c r="T344" s="105">
        <f>S344*H344</f>
        <v>0</v>
      </c>
      <c r="U344" s="20"/>
      <c r="V344" s="20"/>
      <c r="W344" s="20"/>
      <c r="X344" s="20"/>
      <c r="Y344" s="20"/>
      <c r="Z344" s="20"/>
      <c r="AA344" s="20"/>
      <c r="AB344" s="20"/>
      <c r="AC344" s="20"/>
      <c r="AD344" s="20"/>
      <c r="AE344" s="20"/>
      <c r="AR344" s="106" t="s">
        <v>115</v>
      </c>
      <c r="AT344" s="106" t="s">
        <v>111</v>
      </c>
      <c r="AU344" s="106" t="s">
        <v>116</v>
      </c>
      <c r="AY344" s="12" t="s">
        <v>109</v>
      </c>
      <c r="BE344" s="107">
        <f>IF(N344="základná",J344,0)</f>
        <v>0</v>
      </c>
      <c r="BF344" s="107">
        <f>IF(N344="znížená",J344,0)</f>
        <v>0</v>
      </c>
      <c r="BG344" s="107">
        <f>IF(N344="zákl. prenesená",J344,0)</f>
        <v>0</v>
      </c>
      <c r="BH344" s="107">
        <f>IF(N344="zníž. prenesená",J344,0)</f>
        <v>0</v>
      </c>
      <c r="BI344" s="107">
        <f>IF(N344="nulová",J344,0)</f>
        <v>0</v>
      </c>
      <c r="BJ344" s="12" t="s">
        <v>116</v>
      </c>
      <c r="BK344" s="107">
        <f>ROUND(I344*H344,2)</f>
        <v>0</v>
      </c>
      <c r="BL344" s="12" t="s">
        <v>115</v>
      </c>
      <c r="BM344" s="106" t="s">
        <v>363</v>
      </c>
    </row>
    <row r="345" spans="1:65" s="9" customFormat="1" x14ac:dyDescent="0.2">
      <c r="B345" s="115"/>
      <c r="D345" s="109" t="s">
        <v>117</v>
      </c>
      <c r="E345" s="116" t="s">
        <v>0</v>
      </c>
      <c r="F345" s="117" t="s">
        <v>364</v>
      </c>
      <c r="H345" s="118">
        <v>7.2</v>
      </c>
      <c r="I345" s="118"/>
      <c r="J345" s="118"/>
      <c r="L345" s="115"/>
      <c r="M345" s="119"/>
      <c r="N345" s="120"/>
      <c r="O345" s="120"/>
      <c r="P345" s="120"/>
      <c r="Q345" s="120"/>
      <c r="R345" s="120"/>
      <c r="S345" s="120"/>
      <c r="T345" s="121"/>
      <c r="AT345" s="116" t="s">
        <v>117</v>
      </c>
      <c r="AU345" s="116" t="s">
        <v>116</v>
      </c>
      <c r="AV345" s="9" t="s">
        <v>116</v>
      </c>
      <c r="AW345" s="9" t="s">
        <v>15</v>
      </c>
      <c r="AX345" s="9" t="s">
        <v>42</v>
      </c>
      <c r="AY345" s="116" t="s">
        <v>109</v>
      </c>
    </row>
    <row r="346" spans="1:65" s="2" customFormat="1" ht="33" customHeight="1" x14ac:dyDescent="0.2">
      <c r="A346" s="20"/>
      <c r="B346" s="95"/>
      <c r="C346" s="136"/>
      <c r="D346" s="136" t="s">
        <v>216</v>
      </c>
      <c r="E346" s="137" t="s">
        <v>366</v>
      </c>
      <c r="F346" s="138" t="s">
        <v>367</v>
      </c>
      <c r="G346" s="139" t="s">
        <v>256</v>
      </c>
      <c r="H346" s="140">
        <v>8.08</v>
      </c>
      <c r="I346" s="140"/>
      <c r="J346" s="140">
        <f>ROUND(I346*H346,2)</f>
        <v>0</v>
      </c>
      <c r="K346" s="141"/>
      <c r="L346" s="142"/>
      <c r="M346" s="143" t="s">
        <v>0</v>
      </c>
      <c r="N346" s="144" t="s">
        <v>24</v>
      </c>
      <c r="O346" s="104">
        <v>0</v>
      </c>
      <c r="P346" s="104">
        <f>O346*H346</f>
        <v>0</v>
      </c>
      <c r="Q346" s="104">
        <v>5.8999999999999997E-2</v>
      </c>
      <c r="R346" s="104">
        <f>Q346*H346</f>
        <v>0.47671999999999998</v>
      </c>
      <c r="S346" s="104">
        <v>0</v>
      </c>
      <c r="T346" s="105">
        <f>S346*H346</f>
        <v>0</v>
      </c>
      <c r="U346" s="20"/>
      <c r="V346" s="20"/>
      <c r="W346" s="20"/>
      <c r="X346" s="20"/>
      <c r="Y346" s="20"/>
      <c r="Z346" s="20"/>
      <c r="AA346" s="20"/>
      <c r="AB346" s="20"/>
      <c r="AC346" s="20"/>
      <c r="AD346" s="20"/>
      <c r="AE346" s="20"/>
      <c r="AR346" s="106" t="s">
        <v>137</v>
      </c>
      <c r="AT346" s="106" t="s">
        <v>216</v>
      </c>
      <c r="AU346" s="106" t="s">
        <v>116</v>
      </c>
      <c r="AY346" s="12" t="s">
        <v>109</v>
      </c>
      <c r="BE346" s="107">
        <f>IF(N346="základná",J346,0)</f>
        <v>0</v>
      </c>
      <c r="BF346" s="107">
        <f>IF(N346="znížená",J346,0)</f>
        <v>0</v>
      </c>
      <c r="BG346" s="107">
        <f>IF(N346="zákl. prenesená",J346,0)</f>
        <v>0</v>
      </c>
      <c r="BH346" s="107">
        <f>IF(N346="zníž. prenesená",J346,0)</f>
        <v>0</v>
      </c>
      <c r="BI346" s="107">
        <f>IF(N346="nulová",J346,0)</f>
        <v>0</v>
      </c>
      <c r="BJ346" s="12" t="s">
        <v>116</v>
      </c>
      <c r="BK346" s="107">
        <f>ROUND(I346*H346,2)</f>
        <v>0</v>
      </c>
      <c r="BL346" s="12" t="s">
        <v>115</v>
      </c>
      <c r="BM346" s="106" t="s">
        <v>368</v>
      </c>
    </row>
    <row r="347" spans="1:65" s="9" customFormat="1" x14ac:dyDescent="0.2">
      <c r="B347" s="115"/>
      <c r="D347" s="109" t="s">
        <v>117</v>
      </c>
      <c r="E347" s="116" t="s">
        <v>0</v>
      </c>
      <c r="F347" s="117" t="s">
        <v>369</v>
      </c>
      <c r="H347" s="118">
        <v>8</v>
      </c>
      <c r="I347" s="118"/>
      <c r="J347" s="118"/>
      <c r="L347" s="115"/>
      <c r="M347" s="119"/>
      <c r="N347" s="120"/>
      <c r="O347" s="120"/>
      <c r="P347" s="120"/>
      <c r="Q347" s="120"/>
      <c r="R347" s="120"/>
      <c r="S347" s="120"/>
      <c r="T347" s="121"/>
      <c r="AT347" s="116" t="s">
        <v>117</v>
      </c>
      <c r="AU347" s="116" t="s">
        <v>116</v>
      </c>
      <c r="AV347" s="9" t="s">
        <v>116</v>
      </c>
      <c r="AW347" s="9" t="s">
        <v>15</v>
      </c>
      <c r="AX347" s="9" t="s">
        <v>42</v>
      </c>
      <c r="AY347" s="116" t="s">
        <v>109</v>
      </c>
    </row>
    <row r="348" spans="1:65" s="9" customFormat="1" x14ac:dyDescent="0.2">
      <c r="B348" s="115"/>
      <c r="D348" s="109" t="s">
        <v>117</v>
      </c>
      <c r="F348" s="117" t="s">
        <v>370</v>
      </c>
      <c r="H348" s="118">
        <v>8.08</v>
      </c>
      <c r="I348" s="118"/>
      <c r="J348" s="118"/>
      <c r="L348" s="115"/>
      <c r="M348" s="119"/>
      <c r="N348" s="120"/>
      <c r="O348" s="120"/>
      <c r="P348" s="120"/>
      <c r="Q348" s="120"/>
      <c r="R348" s="120"/>
      <c r="S348" s="120"/>
      <c r="T348" s="121"/>
      <c r="AT348" s="116" t="s">
        <v>117</v>
      </c>
      <c r="AU348" s="116" t="s">
        <v>116</v>
      </c>
      <c r="AV348" s="9" t="s">
        <v>116</v>
      </c>
      <c r="AW348" s="9" t="s">
        <v>1</v>
      </c>
      <c r="AX348" s="9" t="s">
        <v>42</v>
      </c>
      <c r="AY348" s="116" t="s">
        <v>109</v>
      </c>
    </row>
    <row r="349" spans="1:65" s="2" customFormat="1" ht="24.2" customHeight="1" x14ac:dyDescent="0.2">
      <c r="A349" s="20"/>
      <c r="B349" s="95"/>
      <c r="C349" s="96">
        <v>21</v>
      </c>
      <c r="D349" s="96" t="s">
        <v>111</v>
      </c>
      <c r="E349" s="97" t="s">
        <v>371</v>
      </c>
      <c r="F349" s="98" t="s">
        <v>372</v>
      </c>
      <c r="G349" s="99" t="s">
        <v>114</v>
      </c>
      <c r="H349" s="100">
        <v>7.05</v>
      </c>
      <c r="I349" s="100"/>
      <c r="J349" s="100">
        <f>SUM(H349*I349)</f>
        <v>0</v>
      </c>
      <c r="K349" s="101"/>
      <c r="L349" s="21"/>
      <c r="M349" s="102" t="s">
        <v>0</v>
      </c>
      <c r="N349" s="103" t="s">
        <v>24</v>
      </c>
      <c r="O349" s="104">
        <v>0</v>
      </c>
      <c r="P349" s="104">
        <f>O349*H349</f>
        <v>0</v>
      </c>
      <c r="Q349" s="104">
        <v>0</v>
      </c>
      <c r="R349" s="104">
        <f>Q349*H349</f>
        <v>0</v>
      </c>
      <c r="S349" s="104">
        <v>0</v>
      </c>
      <c r="T349" s="105">
        <f>S349*H349</f>
        <v>0</v>
      </c>
      <c r="U349" s="20"/>
      <c r="V349" s="20"/>
      <c r="W349" s="20"/>
      <c r="X349" s="20"/>
      <c r="Y349" s="20"/>
      <c r="Z349" s="20"/>
      <c r="AA349" s="20"/>
      <c r="AB349" s="20"/>
      <c r="AC349" s="20"/>
      <c r="AD349" s="20"/>
      <c r="AE349" s="20"/>
      <c r="AR349" s="106" t="s">
        <v>115</v>
      </c>
      <c r="AT349" s="106" t="s">
        <v>111</v>
      </c>
      <c r="AU349" s="106" t="s">
        <v>116</v>
      </c>
      <c r="AY349" s="12" t="s">
        <v>109</v>
      </c>
      <c r="BE349" s="107">
        <f>IF(N349="základná",J349,0)</f>
        <v>0</v>
      </c>
      <c r="BF349" s="107">
        <f>IF(N349="znížená",J349,0)</f>
        <v>0</v>
      </c>
      <c r="BG349" s="107">
        <f>IF(N349="zákl. prenesená",J349,0)</f>
        <v>0</v>
      </c>
      <c r="BH349" s="107">
        <f>IF(N349="zníž. prenesená",J349,0)</f>
        <v>0</v>
      </c>
      <c r="BI349" s="107">
        <f>IF(N349="nulová",J349,0)</f>
        <v>0</v>
      </c>
      <c r="BJ349" s="12" t="s">
        <v>116</v>
      </c>
      <c r="BK349" s="107">
        <f>ROUND(I349*H349,2)</f>
        <v>0</v>
      </c>
      <c r="BL349" s="12" t="s">
        <v>115</v>
      </c>
      <c r="BM349" s="106" t="s">
        <v>365</v>
      </c>
    </row>
    <row r="350" spans="1:65" s="8" customFormat="1" x14ac:dyDescent="0.2">
      <c r="B350" s="108"/>
      <c r="D350" s="109" t="s">
        <v>117</v>
      </c>
      <c r="E350" s="110" t="s">
        <v>0</v>
      </c>
      <c r="F350" s="111" t="s">
        <v>373</v>
      </c>
      <c r="H350" s="110" t="s">
        <v>0</v>
      </c>
      <c r="I350" s="181"/>
      <c r="J350" s="181"/>
      <c r="L350" s="108"/>
      <c r="M350" s="112"/>
      <c r="N350" s="113"/>
      <c r="O350" s="113"/>
      <c r="P350" s="113"/>
      <c r="Q350" s="113"/>
      <c r="R350" s="113"/>
      <c r="S350" s="113"/>
      <c r="T350" s="114"/>
      <c r="AT350" s="110" t="s">
        <v>117</v>
      </c>
      <c r="AU350" s="110" t="s">
        <v>116</v>
      </c>
      <c r="AV350" s="8" t="s">
        <v>42</v>
      </c>
      <c r="AW350" s="8" t="s">
        <v>15</v>
      </c>
      <c r="AX350" s="8" t="s">
        <v>41</v>
      </c>
      <c r="AY350" s="110" t="s">
        <v>109</v>
      </c>
    </row>
    <row r="351" spans="1:65" s="9" customFormat="1" x14ac:dyDescent="0.2">
      <c r="B351" s="115"/>
      <c r="D351" s="109" t="s">
        <v>117</v>
      </c>
      <c r="E351" s="116" t="s">
        <v>0</v>
      </c>
      <c r="F351" s="117" t="s">
        <v>374</v>
      </c>
      <c r="H351" s="118">
        <v>7.05</v>
      </c>
      <c r="I351" s="118"/>
      <c r="J351" s="118"/>
      <c r="L351" s="115"/>
      <c r="M351" s="119"/>
      <c r="N351" s="120"/>
      <c r="O351" s="120"/>
      <c r="P351" s="120"/>
      <c r="Q351" s="120"/>
      <c r="R351" s="120"/>
      <c r="S351" s="120"/>
      <c r="T351" s="121"/>
      <c r="AT351" s="116" t="s">
        <v>117</v>
      </c>
      <c r="AU351" s="116" t="s">
        <v>116</v>
      </c>
      <c r="AV351" s="9" t="s">
        <v>116</v>
      </c>
      <c r="AW351" s="9" t="s">
        <v>15</v>
      </c>
      <c r="AX351" s="9" t="s">
        <v>41</v>
      </c>
      <c r="AY351" s="116" t="s">
        <v>109</v>
      </c>
    </row>
    <row r="352" spans="1:65" s="10" customFormat="1" x14ac:dyDescent="0.2">
      <c r="B352" s="122"/>
      <c r="D352" s="109" t="s">
        <v>117</v>
      </c>
      <c r="E352" s="123" t="s">
        <v>0</v>
      </c>
      <c r="F352" s="124" t="s">
        <v>121</v>
      </c>
      <c r="H352" s="125">
        <v>7.05</v>
      </c>
      <c r="I352" s="125"/>
      <c r="J352" s="125"/>
      <c r="L352" s="122"/>
      <c r="M352" s="126"/>
      <c r="N352" s="127"/>
      <c r="O352" s="127"/>
      <c r="P352" s="127"/>
      <c r="Q352" s="127"/>
      <c r="R352" s="127"/>
      <c r="S352" s="127"/>
      <c r="T352" s="128"/>
      <c r="AT352" s="123" t="s">
        <v>117</v>
      </c>
      <c r="AU352" s="123" t="s">
        <v>116</v>
      </c>
      <c r="AV352" s="10" t="s">
        <v>115</v>
      </c>
      <c r="AW352" s="10" t="s">
        <v>15</v>
      </c>
      <c r="AX352" s="10" t="s">
        <v>42</v>
      </c>
      <c r="AY352" s="123" t="s">
        <v>109</v>
      </c>
    </row>
    <row r="353" spans="1:65" s="2" customFormat="1" ht="33" customHeight="1" x14ac:dyDescent="0.2">
      <c r="A353" s="20"/>
      <c r="B353" s="95"/>
      <c r="C353" s="96">
        <v>22</v>
      </c>
      <c r="D353" s="96" t="s">
        <v>111</v>
      </c>
      <c r="E353" s="97" t="s">
        <v>376</v>
      </c>
      <c r="F353" s="98" t="s">
        <v>377</v>
      </c>
      <c r="G353" s="99" t="s">
        <v>114</v>
      </c>
      <c r="H353" s="100">
        <v>130.03</v>
      </c>
      <c r="I353" s="100"/>
      <c r="J353" s="100">
        <f>SUM(H353*I353)</f>
        <v>0</v>
      </c>
      <c r="K353" s="101"/>
      <c r="L353" s="21"/>
      <c r="M353" s="102" t="s">
        <v>0</v>
      </c>
      <c r="N353" s="103" t="s">
        <v>24</v>
      </c>
      <c r="O353" s="104">
        <v>0</v>
      </c>
      <c r="P353" s="104">
        <f>O353*H353</f>
        <v>0</v>
      </c>
      <c r="Q353" s="104">
        <v>0</v>
      </c>
      <c r="R353" s="104">
        <f>Q353*H353</f>
        <v>0</v>
      </c>
      <c r="S353" s="104">
        <v>0</v>
      </c>
      <c r="T353" s="105">
        <f>S353*H353</f>
        <v>0</v>
      </c>
      <c r="U353" s="20"/>
      <c r="V353" s="20"/>
      <c r="W353" s="20"/>
      <c r="X353" s="20"/>
      <c r="Y353" s="20"/>
      <c r="Z353" s="20"/>
      <c r="AA353" s="20"/>
      <c r="AB353" s="20"/>
      <c r="AC353" s="20"/>
      <c r="AD353" s="20"/>
      <c r="AE353" s="20"/>
      <c r="AR353" s="106" t="s">
        <v>115</v>
      </c>
      <c r="AT353" s="106" t="s">
        <v>111</v>
      </c>
      <c r="AU353" s="106" t="s">
        <v>116</v>
      </c>
      <c r="AY353" s="12" t="s">
        <v>109</v>
      </c>
      <c r="BE353" s="107">
        <f>IF(N353="základná",J353,0)</f>
        <v>0</v>
      </c>
      <c r="BF353" s="107">
        <f>IF(N353="znížená",J353,0)</f>
        <v>0</v>
      </c>
      <c r="BG353" s="107">
        <f>IF(N353="zákl. prenesená",J353,0)</f>
        <v>0</v>
      </c>
      <c r="BH353" s="107">
        <f>IF(N353="zníž. prenesená",J353,0)</f>
        <v>0</v>
      </c>
      <c r="BI353" s="107">
        <f>IF(N353="nulová",J353,0)</f>
        <v>0</v>
      </c>
      <c r="BJ353" s="12" t="s">
        <v>116</v>
      </c>
      <c r="BK353" s="107">
        <f>ROUND(I353*H353,2)</f>
        <v>0</v>
      </c>
      <c r="BL353" s="12" t="s">
        <v>115</v>
      </c>
      <c r="BM353" s="106" t="s">
        <v>375</v>
      </c>
    </row>
    <row r="354" spans="1:65" s="9" customFormat="1" x14ac:dyDescent="0.2">
      <c r="B354" s="115"/>
      <c r="D354" s="109" t="s">
        <v>117</v>
      </c>
      <c r="E354" s="116" t="s">
        <v>0</v>
      </c>
      <c r="F354" s="117" t="s">
        <v>378</v>
      </c>
      <c r="H354" s="118">
        <v>135.04400000000001</v>
      </c>
      <c r="I354" s="118"/>
      <c r="J354" s="118"/>
      <c r="L354" s="115"/>
      <c r="M354" s="119"/>
      <c r="N354" s="120"/>
      <c r="O354" s="120"/>
      <c r="P354" s="120"/>
      <c r="Q354" s="120"/>
      <c r="R354" s="120"/>
      <c r="S354" s="120"/>
      <c r="T354" s="121"/>
      <c r="AT354" s="116" t="s">
        <v>117</v>
      </c>
      <c r="AU354" s="116" t="s">
        <v>116</v>
      </c>
      <c r="AV354" s="9" t="s">
        <v>116</v>
      </c>
      <c r="AW354" s="9" t="s">
        <v>15</v>
      </c>
      <c r="AX354" s="9" t="s">
        <v>41</v>
      </c>
      <c r="AY354" s="116" t="s">
        <v>109</v>
      </c>
    </row>
    <row r="355" spans="1:65" s="9" customFormat="1" x14ac:dyDescent="0.2">
      <c r="B355" s="115"/>
      <c r="D355" s="109" t="s">
        <v>117</v>
      </c>
      <c r="E355" s="116" t="s">
        <v>0</v>
      </c>
      <c r="F355" s="117" t="s">
        <v>379</v>
      </c>
      <c r="H355" s="118">
        <v>-30.975000000000001</v>
      </c>
      <c r="I355" s="118"/>
      <c r="J355" s="118"/>
      <c r="L355" s="115"/>
      <c r="M355" s="119"/>
      <c r="N355" s="120"/>
      <c r="O355" s="120"/>
      <c r="P355" s="120"/>
      <c r="Q355" s="120"/>
      <c r="R355" s="120"/>
      <c r="S355" s="120"/>
      <c r="T355" s="121"/>
      <c r="AT355" s="116" t="s">
        <v>117</v>
      </c>
      <c r="AU355" s="116" t="s">
        <v>116</v>
      </c>
      <c r="AV355" s="9" t="s">
        <v>116</v>
      </c>
      <c r="AW355" s="9" t="s">
        <v>15</v>
      </c>
      <c r="AX355" s="9" t="s">
        <v>41</v>
      </c>
      <c r="AY355" s="116" t="s">
        <v>109</v>
      </c>
    </row>
    <row r="356" spans="1:65" s="9" customFormat="1" x14ac:dyDescent="0.2">
      <c r="B356" s="115"/>
      <c r="D356" s="109" t="s">
        <v>117</v>
      </c>
      <c r="E356" s="116" t="s">
        <v>0</v>
      </c>
      <c r="F356" s="117" t="s">
        <v>380</v>
      </c>
      <c r="H356" s="118">
        <v>-0.78800000000000003</v>
      </c>
      <c r="I356" s="118"/>
      <c r="J356" s="118"/>
      <c r="L356" s="115"/>
      <c r="M356" s="119"/>
      <c r="N356" s="120"/>
      <c r="O356" s="120"/>
      <c r="P356" s="120"/>
      <c r="Q356" s="120"/>
      <c r="R356" s="120"/>
      <c r="S356" s="120"/>
      <c r="T356" s="121"/>
      <c r="AT356" s="116" t="s">
        <v>117</v>
      </c>
      <c r="AU356" s="116" t="s">
        <v>116</v>
      </c>
      <c r="AV356" s="9" t="s">
        <v>116</v>
      </c>
      <c r="AW356" s="9" t="s">
        <v>15</v>
      </c>
      <c r="AX356" s="9" t="s">
        <v>41</v>
      </c>
      <c r="AY356" s="116" t="s">
        <v>109</v>
      </c>
    </row>
    <row r="357" spans="1:65" s="11" customFormat="1" x14ac:dyDescent="0.2">
      <c r="B357" s="129"/>
      <c r="D357" s="109" t="s">
        <v>117</v>
      </c>
      <c r="E357" s="130" t="s">
        <v>0</v>
      </c>
      <c r="F357" s="131" t="s">
        <v>153</v>
      </c>
      <c r="H357" s="132">
        <v>103.28100000000001</v>
      </c>
      <c r="I357" s="132"/>
      <c r="J357" s="132"/>
      <c r="L357" s="129"/>
      <c r="M357" s="133"/>
      <c r="N357" s="134"/>
      <c r="O357" s="134"/>
      <c r="P357" s="134"/>
      <c r="Q357" s="134"/>
      <c r="R357" s="134"/>
      <c r="S357" s="134"/>
      <c r="T357" s="135"/>
      <c r="AT357" s="130" t="s">
        <v>117</v>
      </c>
      <c r="AU357" s="130" t="s">
        <v>116</v>
      </c>
      <c r="AV357" s="11" t="s">
        <v>124</v>
      </c>
      <c r="AW357" s="11" t="s">
        <v>15</v>
      </c>
      <c r="AX357" s="11" t="s">
        <v>41</v>
      </c>
      <c r="AY357" s="130" t="s">
        <v>109</v>
      </c>
    </row>
    <row r="358" spans="1:65" s="8" customFormat="1" x14ac:dyDescent="0.2">
      <c r="B358" s="108"/>
      <c r="D358" s="109" t="s">
        <v>117</v>
      </c>
      <c r="E358" s="110" t="s">
        <v>0</v>
      </c>
      <c r="F358" s="111" t="s">
        <v>381</v>
      </c>
      <c r="H358" s="110" t="s">
        <v>0</v>
      </c>
      <c r="I358" s="181"/>
      <c r="J358" s="181"/>
      <c r="L358" s="108"/>
      <c r="M358" s="112"/>
      <c r="N358" s="113"/>
      <c r="O358" s="113"/>
      <c r="P358" s="113"/>
      <c r="Q358" s="113"/>
      <c r="R358" s="113"/>
      <c r="S358" s="113"/>
      <c r="T358" s="114"/>
      <c r="AT358" s="110" t="s">
        <v>117</v>
      </c>
      <c r="AU358" s="110" t="s">
        <v>116</v>
      </c>
      <c r="AV358" s="8" t="s">
        <v>42</v>
      </c>
      <c r="AW358" s="8" t="s">
        <v>15</v>
      </c>
      <c r="AX358" s="8" t="s">
        <v>41</v>
      </c>
      <c r="AY358" s="110" t="s">
        <v>109</v>
      </c>
    </row>
    <row r="359" spans="1:65" s="9" customFormat="1" x14ac:dyDescent="0.2">
      <c r="B359" s="115"/>
      <c r="D359" s="109" t="s">
        <v>117</v>
      </c>
      <c r="E359" s="116" t="s">
        <v>0</v>
      </c>
      <c r="F359" s="117" t="s">
        <v>382</v>
      </c>
      <c r="H359" s="118">
        <v>13.24</v>
      </c>
      <c r="I359" s="118"/>
      <c r="J359" s="118"/>
      <c r="L359" s="115"/>
      <c r="M359" s="119"/>
      <c r="N359" s="120"/>
      <c r="O359" s="120"/>
      <c r="P359" s="120"/>
      <c r="Q359" s="120"/>
      <c r="R359" s="120"/>
      <c r="S359" s="120"/>
      <c r="T359" s="121"/>
      <c r="AT359" s="116" t="s">
        <v>117</v>
      </c>
      <c r="AU359" s="116" t="s">
        <v>116</v>
      </c>
      <c r="AV359" s="9" t="s">
        <v>116</v>
      </c>
      <c r="AW359" s="9" t="s">
        <v>15</v>
      </c>
      <c r="AX359" s="9" t="s">
        <v>41</v>
      </c>
      <c r="AY359" s="116" t="s">
        <v>109</v>
      </c>
    </row>
    <row r="360" spans="1:65" s="9" customFormat="1" x14ac:dyDescent="0.2">
      <c r="B360" s="115"/>
      <c r="D360" s="109" t="s">
        <v>117</v>
      </c>
      <c r="E360" s="116" t="s">
        <v>0</v>
      </c>
      <c r="F360" s="117" t="s">
        <v>383</v>
      </c>
      <c r="H360" s="118">
        <v>1.8540000000000001</v>
      </c>
      <c r="I360" s="118"/>
      <c r="J360" s="118"/>
      <c r="L360" s="115"/>
      <c r="M360" s="119"/>
      <c r="N360" s="120"/>
      <c r="O360" s="120"/>
      <c r="P360" s="120"/>
      <c r="Q360" s="120"/>
      <c r="R360" s="120"/>
      <c r="S360" s="120"/>
      <c r="T360" s="121"/>
      <c r="AT360" s="116" t="s">
        <v>117</v>
      </c>
      <c r="AU360" s="116" t="s">
        <v>116</v>
      </c>
      <c r="AV360" s="9" t="s">
        <v>116</v>
      </c>
      <c r="AW360" s="9" t="s">
        <v>15</v>
      </c>
      <c r="AX360" s="9" t="s">
        <v>41</v>
      </c>
      <c r="AY360" s="116" t="s">
        <v>109</v>
      </c>
    </row>
    <row r="361" spans="1:65" s="11" customFormat="1" x14ac:dyDescent="0.2">
      <c r="B361" s="129"/>
      <c r="D361" s="109" t="s">
        <v>117</v>
      </c>
      <c r="E361" s="130" t="s">
        <v>0</v>
      </c>
      <c r="F361" s="131" t="s">
        <v>153</v>
      </c>
      <c r="H361" s="132">
        <v>15.093999999999999</v>
      </c>
      <c r="I361" s="132"/>
      <c r="J361" s="132"/>
      <c r="L361" s="129"/>
      <c r="M361" s="133"/>
      <c r="N361" s="134"/>
      <c r="O361" s="134"/>
      <c r="P361" s="134"/>
      <c r="Q361" s="134"/>
      <c r="R361" s="134"/>
      <c r="S361" s="134"/>
      <c r="T361" s="135"/>
      <c r="AT361" s="130" t="s">
        <v>117</v>
      </c>
      <c r="AU361" s="130" t="s">
        <v>116</v>
      </c>
      <c r="AV361" s="11" t="s">
        <v>124</v>
      </c>
      <c r="AW361" s="11" t="s">
        <v>15</v>
      </c>
      <c r="AX361" s="11" t="s">
        <v>41</v>
      </c>
      <c r="AY361" s="130" t="s">
        <v>109</v>
      </c>
    </row>
    <row r="362" spans="1:65" s="8" customFormat="1" x14ac:dyDescent="0.2">
      <c r="B362" s="108"/>
      <c r="D362" s="109" t="s">
        <v>117</v>
      </c>
      <c r="E362" s="110" t="s">
        <v>0</v>
      </c>
      <c r="F362" s="111" t="s">
        <v>384</v>
      </c>
      <c r="H362" s="110" t="s">
        <v>0</v>
      </c>
      <c r="I362" s="181"/>
      <c r="J362" s="181"/>
      <c r="L362" s="108"/>
      <c r="M362" s="112"/>
      <c r="N362" s="113"/>
      <c r="O362" s="113"/>
      <c r="P362" s="113"/>
      <c r="Q362" s="113"/>
      <c r="R362" s="113"/>
      <c r="S362" s="113"/>
      <c r="T362" s="114"/>
      <c r="AT362" s="110" t="s">
        <v>117</v>
      </c>
      <c r="AU362" s="110" t="s">
        <v>116</v>
      </c>
      <c r="AV362" s="8" t="s">
        <v>42</v>
      </c>
      <c r="AW362" s="8" t="s">
        <v>15</v>
      </c>
      <c r="AX362" s="8" t="s">
        <v>41</v>
      </c>
      <c r="AY362" s="110" t="s">
        <v>109</v>
      </c>
    </row>
    <row r="363" spans="1:65" s="9" customFormat="1" x14ac:dyDescent="0.2">
      <c r="B363" s="115"/>
      <c r="D363" s="109" t="s">
        <v>117</v>
      </c>
      <c r="E363" s="116" t="s">
        <v>0</v>
      </c>
      <c r="F363" s="117" t="s">
        <v>385</v>
      </c>
      <c r="H363" s="118">
        <v>11.654999999999999</v>
      </c>
      <c r="I363" s="118"/>
      <c r="J363" s="118"/>
      <c r="L363" s="115"/>
      <c r="M363" s="119"/>
      <c r="N363" s="120"/>
      <c r="O363" s="120"/>
      <c r="P363" s="120"/>
      <c r="Q363" s="120"/>
      <c r="R363" s="120"/>
      <c r="S363" s="120"/>
      <c r="T363" s="121"/>
      <c r="AT363" s="116" t="s">
        <v>117</v>
      </c>
      <c r="AU363" s="116" t="s">
        <v>116</v>
      </c>
      <c r="AV363" s="9" t="s">
        <v>116</v>
      </c>
      <c r="AW363" s="9" t="s">
        <v>15</v>
      </c>
      <c r="AX363" s="9" t="s">
        <v>41</v>
      </c>
      <c r="AY363" s="116" t="s">
        <v>109</v>
      </c>
    </row>
    <row r="364" spans="1:65" s="11" customFormat="1" x14ac:dyDescent="0.2">
      <c r="B364" s="129"/>
      <c r="D364" s="109" t="s">
        <v>117</v>
      </c>
      <c r="E364" s="130" t="s">
        <v>0</v>
      </c>
      <c r="F364" s="131" t="s">
        <v>153</v>
      </c>
      <c r="H364" s="132">
        <v>11.654999999999999</v>
      </c>
      <c r="I364" s="132"/>
      <c r="J364" s="132"/>
      <c r="L364" s="129"/>
      <c r="M364" s="133"/>
      <c r="N364" s="134"/>
      <c r="O364" s="134"/>
      <c r="P364" s="134"/>
      <c r="Q364" s="134"/>
      <c r="R364" s="134"/>
      <c r="S364" s="134"/>
      <c r="T364" s="135"/>
      <c r="AT364" s="130" t="s">
        <v>117</v>
      </c>
      <c r="AU364" s="130" t="s">
        <v>116</v>
      </c>
      <c r="AV364" s="11" t="s">
        <v>124</v>
      </c>
      <c r="AW364" s="11" t="s">
        <v>15</v>
      </c>
      <c r="AX364" s="11" t="s">
        <v>41</v>
      </c>
      <c r="AY364" s="130" t="s">
        <v>109</v>
      </c>
    </row>
    <row r="365" spans="1:65" s="10" customFormat="1" x14ac:dyDescent="0.2">
      <c r="B365" s="122"/>
      <c r="D365" s="109" t="s">
        <v>117</v>
      </c>
      <c r="E365" s="123" t="s">
        <v>0</v>
      </c>
      <c r="F365" s="124" t="s">
        <v>121</v>
      </c>
      <c r="H365" s="125">
        <v>130.03</v>
      </c>
      <c r="I365" s="125"/>
      <c r="J365" s="125"/>
      <c r="L365" s="122"/>
      <c r="M365" s="126"/>
      <c r="N365" s="127"/>
      <c r="O365" s="127"/>
      <c r="P365" s="127"/>
      <c r="Q365" s="127"/>
      <c r="R365" s="127"/>
      <c r="S365" s="127"/>
      <c r="T365" s="128"/>
      <c r="AT365" s="123" t="s">
        <v>117</v>
      </c>
      <c r="AU365" s="123" t="s">
        <v>116</v>
      </c>
      <c r="AV365" s="10" t="s">
        <v>115</v>
      </c>
      <c r="AW365" s="10" t="s">
        <v>15</v>
      </c>
      <c r="AX365" s="10" t="s">
        <v>42</v>
      </c>
      <c r="AY365" s="123" t="s">
        <v>109</v>
      </c>
    </row>
    <row r="366" spans="1:65" s="2" customFormat="1" ht="24.2" customHeight="1" x14ac:dyDescent="0.2">
      <c r="A366" s="20"/>
      <c r="B366" s="95"/>
      <c r="C366" s="96">
        <v>23</v>
      </c>
      <c r="D366" s="96" t="s">
        <v>111</v>
      </c>
      <c r="E366" s="97" t="s">
        <v>386</v>
      </c>
      <c r="F366" s="98" t="s">
        <v>387</v>
      </c>
      <c r="G366" s="99" t="s">
        <v>214</v>
      </c>
      <c r="H366" s="100">
        <v>61.1</v>
      </c>
      <c r="I366" s="100"/>
      <c r="J366" s="100">
        <f>SUM(H366*I366)</f>
        <v>0</v>
      </c>
      <c r="K366" s="101"/>
      <c r="L366" s="21"/>
      <c r="M366" s="102" t="s">
        <v>0</v>
      </c>
      <c r="N366" s="103" t="s">
        <v>24</v>
      </c>
      <c r="O366" s="104">
        <v>0</v>
      </c>
      <c r="P366" s="104">
        <f>O366*H366</f>
        <v>0</v>
      </c>
      <c r="Q366" s="104">
        <v>0</v>
      </c>
      <c r="R366" s="104">
        <f>Q366*H366</f>
        <v>0</v>
      </c>
      <c r="S366" s="104">
        <v>0</v>
      </c>
      <c r="T366" s="105">
        <f>S366*H366</f>
        <v>0</v>
      </c>
      <c r="U366" s="20"/>
      <c r="V366" s="20"/>
      <c r="W366" s="20"/>
      <c r="X366" s="20"/>
      <c r="Y366" s="20"/>
      <c r="Z366" s="20"/>
      <c r="AA366" s="20"/>
      <c r="AB366" s="20"/>
      <c r="AC366" s="20"/>
      <c r="AD366" s="20"/>
      <c r="AE366" s="20"/>
      <c r="AR366" s="106" t="s">
        <v>115</v>
      </c>
      <c r="AT366" s="106" t="s">
        <v>111</v>
      </c>
      <c r="AU366" s="106" t="s">
        <v>116</v>
      </c>
      <c r="AY366" s="12" t="s">
        <v>109</v>
      </c>
      <c r="BE366" s="107">
        <f>IF(N366="základná",J366,0)</f>
        <v>0</v>
      </c>
      <c r="BF366" s="107">
        <f>IF(N366="znížená",J366,0)</f>
        <v>0</v>
      </c>
      <c r="BG366" s="107">
        <f>IF(N366="zákl. prenesená",J366,0)</f>
        <v>0</v>
      </c>
      <c r="BH366" s="107">
        <f>IF(N366="zníž. prenesená",J366,0)</f>
        <v>0</v>
      </c>
      <c r="BI366" s="107">
        <f>IF(N366="nulová",J366,0)</f>
        <v>0</v>
      </c>
      <c r="BJ366" s="12" t="s">
        <v>116</v>
      </c>
      <c r="BK366" s="107">
        <f>ROUND(I366*H366,2)</f>
        <v>0</v>
      </c>
      <c r="BL366" s="12" t="s">
        <v>115</v>
      </c>
      <c r="BM366" s="106" t="s">
        <v>388</v>
      </c>
    </row>
    <row r="367" spans="1:65" s="9" customFormat="1" x14ac:dyDescent="0.2">
      <c r="B367" s="115"/>
      <c r="D367" s="109" t="s">
        <v>117</v>
      </c>
      <c r="E367" s="116" t="s">
        <v>0</v>
      </c>
      <c r="F367" s="117" t="s">
        <v>389</v>
      </c>
      <c r="H367" s="118">
        <v>61.1</v>
      </c>
      <c r="I367" s="118"/>
      <c r="J367" s="118"/>
      <c r="L367" s="115"/>
      <c r="M367" s="119"/>
      <c r="N367" s="120"/>
      <c r="O367" s="120"/>
      <c r="P367" s="120"/>
      <c r="Q367" s="120"/>
      <c r="R367" s="120"/>
      <c r="S367" s="120"/>
      <c r="T367" s="121"/>
      <c r="AT367" s="116" t="s">
        <v>117</v>
      </c>
      <c r="AU367" s="116" t="s">
        <v>116</v>
      </c>
      <c r="AV367" s="9" t="s">
        <v>116</v>
      </c>
      <c r="AW367" s="9" t="s">
        <v>15</v>
      </c>
      <c r="AX367" s="9" t="s">
        <v>41</v>
      </c>
      <c r="AY367" s="116" t="s">
        <v>109</v>
      </c>
    </row>
    <row r="368" spans="1:65" s="10" customFormat="1" x14ac:dyDescent="0.2">
      <c r="B368" s="122"/>
      <c r="D368" s="109" t="s">
        <v>117</v>
      </c>
      <c r="E368" s="123" t="s">
        <v>0</v>
      </c>
      <c r="F368" s="124" t="s">
        <v>121</v>
      </c>
      <c r="H368" s="125">
        <v>61.1</v>
      </c>
      <c r="I368" s="125"/>
      <c r="J368" s="125"/>
      <c r="L368" s="122"/>
      <c r="M368" s="126"/>
      <c r="N368" s="127"/>
      <c r="O368" s="127"/>
      <c r="P368" s="127"/>
      <c r="Q368" s="127"/>
      <c r="R368" s="127"/>
      <c r="S368" s="127"/>
      <c r="T368" s="128"/>
      <c r="AT368" s="123" t="s">
        <v>117</v>
      </c>
      <c r="AU368" s="123" t="s">
        <v>116</v>
      </c>
      <c r="AV368" s="10" t="s">
        <v>115</v>
      </c>
      <c r="AW368" s="10" t="s">
        <v>15</v>
      </c>
      <c r="AX368" s="10" t="s">
        <v>42</v>
      </c>
      <c r="AY368" s="123" t="s">
        <v>109</v>
      </c>
    </row>
    <row r="369" spans="1:65" s="2" customFormat="1" ht="24.2" customHeight="1" x14ac:dyDescent="0.2">
      <c r="A369" s="20"/>
      <c r="B369" s="95"/>
      <c r="C369" s="96">
        <v>24</v>
      </c>
      <c r="D369" s="96" t="s">
        <v>111</v>
      </c>
      <c r="E369" s="97" t="s">
        <v>390</v>
      </c>
      <c r="F369" s="98" t="s">
        <v>391</v>
      </c>
      <c r="G369" s="99" t="s">
        <v>214</v>
      </c>
      <c r="H369" s="100">
        <v>61.1</v>
      </c>
      <c r="I369" s="100"/>
      <c r="J369" s="100">
        <f t="shared" ref="J369:J370" si="0">SUM(H369*I369)</f>
        <v>0</v>
      </c>
      <c r="K369" s="101"/>
      <c r="L369" s="21"/>
      <c r="M369" s="102" t="s">
        <v>0</v>
      </c>
      <c r="N369" s="103" t="s">
        <v>24</v>
      </c>
      <c r="O369" s="104">
        <v>0</v>
      </c>
      <c r="P369" s="104">
        <f>O369*H369</f>
        <v>0</v>
      </c>
      <c r="Q369" s="104">
        <v>0</v>
      </c>
      <c r="R369" s="104">
        <f>Q369*H369</f>
        <v>0</v>
      </c>
      <c r="S369" s="104">
        <v>0</v>
      </c>
      <c r="T369" s="105">
        <f>S369*H369</f>
        <v>0</v>
      </c>
      <c r="U369" s="20"/>
      <c r="V369" s="20"/>
      <c r="W369" s="20"/>
      <c r="X369" s="20"/>
      <c r="Y369" s="20"/>
      <c r="Z369" s="20"/>
      <c r="AA369" s="20"/>
      <c r="AB369" s="20"/>
      <c r="AC369" s="20"/>
      <c r="AD369" s="20"/>
      <c r="AE369" s="20"/>
      <c r="AR369" s="106" t="s">
        <v>115</v>
      </c>
      <c r="AT369" s="106" t="s">
        <v>111</v>
      </c>
      <c r="AU369" s="106" t="s">
        <v>116</v>
      </c>
      <c r="AY369" s="12" t="s">
        <v>109</v>
      </c>
      <c r="BE369" s="107">
        <f>IF(N369="základná",J369,0)</f>
        <v>0</v>
      </c>
      <c r="BF369" s="107">
        <f>IF(N369="znížená",J369,0)</f>
        <v>0</v>
      </c>
      <c r="BG369" s="107">
        <f>IF(N369="zákl. prenesená",J369,0)</f>
        <v>0</v>
      </c>
      <c r="BH369" s="107">
        <f>IF(N369="zníž. prenesená",J369,0)</f>
        <v>0</v>
      </c>
      <c r="BI369" s="107">
        <f>IF(N369="nulová",J369,0)</f>
        <v>0</v>
      </c>
      <c r="BJ369" s="12" t="s">
        <v>116</v>
      </c>
      <c r="BK369" s="107">
        <f>ROUND(I369*H369,2)</f>
        <v>0</v>
      </c>
      <c r="BL369" s="12" t="s">
        <v>115</v>
      </c>
      <c r="BM369" s="106" t="s">
        <v>392</v>
      </c>
    </row>
    <row r="370" spans="1:65" s="2" customFormat="1" ht="37.9" customHeight="1" x14ac:dyDescent="0.2">
      <c r="A370" s="20"/>
      <c r="B370" s="95"/>
      <c r="C370" s="96">
        <v>25</v>
      </c>
      <c r="D370" s="96" t="s">
        <v>111</v>
      </c>
      <c r="E370" s="97" t="s">
        <v>393</v>
      </c>
      <c r="F370" s="98" t="s">
        <v>394</v>
      </c>
      <c r="G370" s="99" t="s">
        <v>214</v>
      </c>
      <c r="H370" s="100">
        <f>H379</f>
        <v>1863.62</v>
      </c>
      <c r="I370" s="100"/>
      <c r="J370" s="100">
        <f t="shared" si="0"/>
        <v>0</v>
      </c>
      <c r="K370" s="101"/>
      <c r="L370" s="21"/>
      <c r="M370" s="102" t="s">
        <v>0</v>
      </c>
      <c r="N370" s="103" t="s">
        <v>24</v>
      </c>
      <c r="O370" s="104">
        <v>0</v>
      </c>
      <c r="P370" s="104">
        <f>O370*H370</f>
        <v>0</v>
      </c>
      <c r="Q370" s="104">
        <v>0</v>
      </c>
      <c r="R370" s="104">
        <f>Q370*H370</f>
        <v>0</v>
      </c>
      <c r="S370" s="104">
        <v>0</v>
      </c>
      <c r="T370" s="105">
        <f>S370*H370</f>
        <v>0</v>
      </c>
      <c r="U370" s="20"/>
      <c r="V370" s="20"/>
      <c r="W370" s="20"/>
      <c r="X370" s="20"/>
      <c r="Y370" s="20"/>
      <c r="Z370" s="20"/>
      <c r="AA370" s="20"/>
      <c r="AB370" s="20"/>
      <c r="AC370" s="20"/>
      <c r="AD370" s="20"/>
      <c r="AE370" s="20"/>
      <c r="AR370" s="106" t="s">
        <v>115</v>
      </c>
      <c r="AT370" s="106" t="s">
        <v>111</v>
      </c>
      <c r="AU370" s="106" t="s">
        <v>116</v>
      </c>
      <c r="AY370" s="12" t="s">
        <v>109</v>
      </c>
      <c r="BE370" s="107">
        <f>IF(N370="základná",J370,0)</f>
        <v>0</v>
      </c>
      <c r="BF370" s="107">
        <f>IF(N370="znížená",J370,0)</f>
        <v>0</v>
      </c>
      <c r="BG370" s="107">
        <f>IF(N370="zákl. prenesená",J370,0)</f>
        <v>0</v>
      </c>
      <c r="BH370" s="107">
        <f>IF(N370="zníž. prenesená",J370,0)</f>
        <v>0</v>
      </c>
      <c r="BI370" s="107">
        <f>IF(N370="nulová",J370,0)</f>
        <v>0</v>
      </c>
      <c r="BJ370" s="12" t="s">
        <v>116</v>
      </c>
      <c r="BK370" s="107">
        <f>ROUND(I370*H370,2)</f>
        <v>0</v>
      </c>
      <c r="BL370" s="12" t="s">
        <v>115</v>
      </c>
      <c r="BM370" s="106" t="s">
        <v>395</v>
      </c>
    </row>
    <row r="371" spans="1:65" s="9" customFormat="1" x14ac:dyDescent="0.2">
      <c r="B371" s="115"/>
      <c r="D371" s="109" t="s">
        <v>117</v>
      </c>
      <c r="E371" s="116" t="s">
        <v>0</v>
      </c>
      <c r="F371" s="117" t="s">
        <v>396</v>
      </c>
      <c r="H371" s="118">
        <v>900.29300000000001</v>
      </c>
      <c r="I371" s="118"/>
      <c r="J371" s="118"/>
      <c r="L371" s="115"/>
      <c r="M371" s="119"/>
      <c r="N371" s="120"/>
      <c r="O371" s="120"/>
      <c r="P371" s="120"/>
      <c r="Q371" s="120"/>
      <c r="R371" s="120"/>
      <c r="S371" s="120"/>
      <c r="T371" s="121"/>
      <c r="AT371" s="116" t="s">
        <v>117</v>
      </c>
      <c r="AU371" s="116" t="s">
        <v>116</v>
      </c>
      <c r="AV371" s="9" t="s">
        <v>116</v>
      </c>
      <c r="AW371" s="9" t="s">
        <v>15</v>
      </c>
      <c r="AX371" s="9" t="s">
        <v>41</v>
      </c>
      <c r="AY371" s="116" t="s">
        <v>109</v>
      </c>
    </row>
    <row r="372" spans="1:65" s="9" customFormat="1" x14ac:dyDescent="0.2">
      <c r="B372" s="115"/>
      <c r="D372" s="109" t="s">
        <v>117</v>
      </c>
      <c r="E372" s="116" t="s">
        <v>0</v>
      </c>
      <c r="F372" s="117" t="s">
        <v>397</v>
      </c>
      <c r="H372" s="118">
        <v>-205.8</v>
      </c>
      <c r="I372" s="118"/>
      <c r="J372" s="118"/>
      <c r="L372" s="115"/>
      <c r="M372" s="119"/>
      <c r="N372" s="120"/>
      <c r="O372" s="120"/>
      <c r="P372" s="120"/>
      <c r="Q372" s="120"/>
      <c r="R372" s="120"/>
      <c r="S372" s="120"/>
      <c r="T372" s="121"/>
      <c r="AT372" s="116" t="s">
        <v>117</v>
      </c>
      <c r="AU372" s="116" t="s">
        <v>116</v>
      </c>
      <c r="AV372" s="9" t="s">
        <v>116</v>
      </c>
      <c r="AW372" s="9" t="s">
        <v>15</v>
      </c>
      <c r="AX372" s="9" t="s">
        <v>41</v>
      </c>
      <c r="AY372" s="116" t="s">
        <v>109</v>
      </c>
    </row>
    <row r="373" spans="1:65" s="9" customFormat="1" x14ac:dyDescent="0.2">
      <c r="B373" s="115"/>
      <c r="D373" s="109" t="s">
        <v>117</v>
      </c>
      <c r="E373" s="116" t="s">
        <v>0</v>
      </c>
      <c r="F373" s="117" t="s">
        <v>398</v>
      </c>
      <c r="H373" s="118">
        <v>-6.1139999999999999</v>
      </c>
      <c r="I373" s="118"/>
      <c r="J373" s="118"/>
      <c r="L373" s="115"/>
      <c r="M373" s="119"/>
      <c r="N373" s="120"/>
      <c r="O373" s="120"/>
      <c r="P373" s="120"/>
      <c r="Q373" s="120"/>
      <c r="R373" s="120"/>
      <c r="S373" s="120"/>
      <c r="T373" s="121"/>
      <c r="AT373" s="116" t="s">
        <v>117</v>
      </c>
      <c r="AU373" s="116" t="s">
        <v>116</v>
      </c>
      <c r="AV373" s="9" t="s">
        <v>116</v>
      </c>
      <c r="AW373" s="9" t="s">
        <v>15</v>
      </c>
      <c r="AX373" s="9" t="s">
        <v>41</v>
      </c>
      <c r="AY373" s="116" t="s">
        <v>109</v>
      </c>
    </row>
    <row r="374" spans="1:65" s="9" customFormat="1" x14ac:dyDescent="0.2">
      <c r="B374" s="115"/>
      <c r="D374" s="109" t="s">
        <v>117</v>
      </c>
      <c r="E374" s="116" t="s">
        <v>0</v>
      </c>
      <c r="F374" s="117" t="s">
        <v>399</v>
      </c>
      <c r="H374" s="118">
        <v>132.39599999999999</v>
      </c>
      <c r="I374" s="118"/>
      <c r="J374" s="118"/>
      <c r="L374" s="115"/>
      <c r="M374" s="119"/>
      <c r="N374" s="120"/>
      <c r="O374" s="120"/>
      <c r="P374" s="120"/>
      <c r="Q374" s="120"/>
      <c r="R374" s="120"/>
      <c r="S374" s="120"/>
      <c r="T374" s="121"/>
      <c r="AT374" s="116" t="s">
        <v>117</v>
      </c>
      <c r="AU374" s="116" t="s">
        <v>116</v>
      </c>
      <c r="AV374" s="9" t="s">
        <v>116</v>
      </c>
      <c r="AW374" s="9" t="s">
        <v>15</v>
      </c>
      <c r="AX374" s="9" t="s">
        <v>41</v>
      </c>
      <c r="AY374" s="116" t="s">
        <v>109</v>
      </c>
    </row>
    <row r="375" spans="1:65" s="9" customFormat="1" x14ac:dyDescent="0.2">
      <c r="B375" s="115"/>
      <c r="D375" s="109" t="s">
        <v>117</v>
      </c>
      <c r="E375" s="116" t="s">
        <v>0</v>
      </c>
      <c r="F375" s="117" t="s">
        <v>400</v>
      </c>
      <c r="H375" s="118">
        <v>18.535</v>
      </c>
      <c r="I375" s="118"/>
      <c r="J375" s="118"/>
      <c r="L375" s="115"/>
      <c r="M375" s="119"/>
      <c r="N375" s="120"/>
      <c r="O375" s="120"/>
      <c r="P375" s="120"/>
      <c r="Q375" s="120"/>
      <c r="R375" s="120"/>
      <c r="S375" s="120"/>
      <c r="T375" s="121"/>
      <c r="AT375" s="116" t="s">
        <v>117</v>
      </c>
      <c r="AU375" s="116" t="s">
        <v>116</v>
      </c>
      <c r="AV375" s="9" t="s">
        <v>116</v>
      </c>
      <c r="AW375" s="9" t="s">
        <v>15</v>
      </c>
      <c r="AX375" s="9" t="s">
        <v>41</v>
      </c>
      <c r="AY375" s="116" t="s">
        <v>109</v>
      </c>
    </row>
    <row r="376" spans="1:65" s="8" customFormat="1" x14ac:dyDescent="0.2">
      <c r="B376" s="108"/>
      <c r="D376" s="109" t="s">
        <v>117</v>
      </c>
      <c r="E376" s="110" t="s">
        <v>0</v>
      </c>
      <c r="F376" s="111" t="s">
        <v>384</v>
      </c>
      <c r="H376" s="110" t="s">
        <v>0</v>
      </c>
      <c r="I376" s="181"/>
      <c r="J376" s="181"/>
      <c r="L376" s="108"/>
      <c r="M376" s="112"/>
      <c r="N376" s="113"/>
      <c r="O376" s="113"/>
      <c r="P376" s="113"/>
      <c r="Q376" s="113"/>
      <c r="R376" s="113"/>
      <c r="S376" s="113"/>
      <c r="T376" s="114"/>
      <c r="AT376" s="110" t="s">
        <v>117</v>
      </c>
      <c r="AU376" s="110" t="s">
        <v>116</v>
      </c>
      <c r="AV376" s="8" t="s">
        <v>42</v>
      </c>
      <c r="AW376" s="8" t="s">
        <v>15</v>
      </c>
      <c r="AX376" s="8" t="s">
        <v>41</v>
      </c>
      <c r="AY376" s="110" t="s">
        <v>109</v>
      </c>
    </row>
    <row r="377" spans="1:65" s="9" customFormat="1" x14ac:dyDescent="0.2">
      <c r="B377" s="115"/>
      <c r="D377" s="109" t="s">
        <v>117</v>
      </c>
      <c r="E377" s="116" t="s">
        <v>0</v>
      </c>
      <c r="F377" s="117" t="s">
        <v>401</v>
      </c>
      <c r="H377" s="118">
        <v>92.5</v>
      </c>
      <c r="I377" s="118"/>
      <c r="J377" s="118"/>
      <c r="L377" s="115"/>
      <c r="M377" s="119"/>
      <c r="N377" s="120"/>
      <c r="O377" s="120"/>
      <c r="P377" s="120"/>
      <c r="Q377" s="120"/>
      <c r="R377" s="120"/>
      <c r="S377" s="120"/>
      <c r="T377" s="121"/>
      <c r="AT377" s="116" t="s">
        <v>117</v>
      </c>
      <c r="AU377" s="116" t="s">
        <v>116</v>
      </c>
      <c r="AV377" s="9" t="s">
        <v>116</v>
      </c>
      <c r="AW377" s="9" t="s">
        <v>15</v>
      </c>
      <c r="AX377" s="9" t="s">
        <v>41</v>
      </c>
      <c r="AY377" s="116" t="s">
        <v>109</v>
      </c>
    </row>
    <row r="378" spans="1:65" s="10" customFormat="1" x14ac:dyDescent="0.2">
      <c r="B378" s="122"/>
      <c r="D378" s="109" t="s">
        <v>117</v>
      </c>
      <c r="E378" s="123" t="s">
        <v>0</v>
      </c>
      <c r="F378" s="167" t="s">
        <v>153</v>
      </c>
      <c r="H378" s="125">
        <v>931.81</v>
      </c>
      <c r="I378" s="125"/>
      <c r="J378" s="125"/>
      <c r="L378" s="122"/>
      <c r="M378" s="126"/>
      <c r="N378" s="127"/>
      <c r="O378" s="127"/>
      <c r="P378" s="127"/>
      <c r="Q378" s="127"/>
      <c r="R378" s="127"/>
      <c r="S378" s="127"/>
      <c r="T378" s="128"/>
      <c r="AT378" s="123" t="s">
        <v>117</v>
      </c>
      <c r="AU378" s="123" t="s">
        <v>116</v>
      </c>
      <c r="AV378" s="10" t="s">
        <v>115</v>
      </c>
      <c r="AW378" s="10" t="s">
        <v>15</v>
      </c>
      <c r="AX378" s="10" t="s">
        <v>42</v>
      </c>
      <c r="AY378" s="123" t="s">
        <v>109</v>
      </c>
    </row>
    <row r="379" spans="1:65" s="10" customFormat="1" x14ac:dyDescent="0.2">
      <c r="B379" s="122"/>
      <c r="D379" s="109"/>
      <c r="E379" s="123"/>
      <c r="F379" s="167" t="s">
        <v>2583</v>
      </c>
      <c r="H379" s="125">
        <f>H378*2</f>
        <v>1863.62</v>
      </c>
      <c r="I379" s="125"/>
      <c r="J379" s="125"/>
      <c r="L379" s="122"/>
      <c r="M379" s="126"/>
      <c r="N379" s="127"/>
      <c r="O379" s="127"/>
      <c r="P379" s="127"/>
      <c r="Q379" s="127"/>
      <c r="R379" s="127"/>
      <c r="S379" s="127"/>
      <c r="T379" s="128"/>
      <c r="AT379" s="123"/>
      <c r="AU379" s="123"/>
      <c r="AY379" s="123"/>
    </row>
    <row r="380" spans="1:65" s="2" customFormat="1" ht="44.25" customHeight="1" x14ac:dyDescent="0.2">
      <c r="A380" s="20"/>
      <c r="B380" s="95"/>
      <c r="C380" s="96">
        <v>26</v>
      </c>
      <c r="D380" s="96" t="s">
        <v>111</v>
      </c>
      <c r="E380" s="97" t="s">
        <v>402</v>
      </c>
      <c r="F380" s="98" t="s">
        <v>403</v>
      </c>
      <c r="G380" s="99" t="s">
        <v>114</v>
      </c>
      <c r="H380" s="100">
        <v>7.718</v>
      </c>
      <c r="I380" s="100"/>
      <c r="J380" s="100">
        <f>SUM(H380*I380)</f>
        <v>0</v>
      </c>
      <c r="K380" s="101"/>
      <c r="L380" s="21"/>
      <c r="M380" s="102" t="s">
        <v>0</v>
      </c>
      <c r="N380" s="103" t="s">
        <v>24</v>
      </c>
      <c r="O380" s="104">
        <v>0</v>
      </c>
      <c r="P380" s="104">
        <f>O380*H380</f>
        <v>0</v>
      </c>
      <c r="Q380" s="104">
        <v>0</v>
      </c>
      <c r="R380" s="104">
        <f>Q380*H380</f>
        <v>0</v>
      </c>
      <c r="S380" s="104">
        <v>0</v>
      </c>
      <c r="T380" s="105">
        <f>S380*H380</f>
        <v>0</v>
      </c>
      <c r="U380" s="20"/>
      <c r="V380" s="20"/>
      <c r="W380" s="20"/>
      <c r="X380" s="20"/>
      <c r="Y380" s="20"/>
      <c r="Z380" s="20"/>
      <c r="AA380" s="20"/>
      <c r="AB380" s="20"/>
      <c r="AC380" s="20"/>
      <c r="AD380" s="20"/>
      <c r="AE380" s="20"/>
      <c r="AR380" s="106" t="s">
        <v>115</v>
      </c>
      <c r="AT380" s="106" t="s">
        <v>111</v>
      </c>
      <c r="AU380" s="106" t="s">
        <v>116</v>
      </c>
      <c r="AY380" s="12" t="s">
        <v>109</v>
      </c>
      <c r="BE380" s="107">
        <f>IF(N380="základná",J380,0)</f>
        <v>0</v>
      </c>
      <c r="BF380" s="107">
        <f>IF(N380="znížená",J380,0)</f>
        <v>0</v>
      </c>
      <c r="BG380" s="107">
        <f>IF(N380="zákl. prenesená",J380,0)</f>
        <v>0</v>
      </c>
      <c r="BH380" s="107">
        <f>IF(N380="zníž. prenesená",J380,0)</f>
        <v>0</v>
      </c>
      <c r="BI380" s="107">
        <f>IF(N380="nulová",J380,0)</f>
        <v>0</v>
      </c>
      <c r="BJ380" s="12" t="s">
        <v>116</v>
      </c>
      <c r="BK380" s="107">
        <f>ROUND(I380*H380,2)</f>
        <v>0</v>
      </c>
      <c r="BL380" s="12" t="s">
        <v>115</v>
      </c>
      <c r="BM380" s="106" t="s">
        <v>404</v>
      </c>
    </row>
    <row r="381" spans="1:65" s="9" customFormat="1" x14ac:dyDescent="0.2">
      <c r="B381" s="115"/>
      <c r="D381" s="109" t="s">
        <v>117</v>
      </c>
      <c r="E381" s="116" t="s">
        <v>0</v>
      </c>
      <c r="F381" s="117" t="s">
        <v>405</v>
      </c>
      <c r="H381" s="118">
        <v>8.1120000000000001</v>
      </c>
      <c r="I381" s="118"/>
      <c r="J381" s="118"/>
      <c r="L381" s="115"/>
      <c r="M381" s="119"/>
      <c r="N381" s="120"/>
      <c r="O381" s="120"/>
      <c r="P381" s="120"/>
      <c r="Q381" s="120"/>
      <c r="R381" s="120"/>
      <c r="S381" s="120"/>
      <c r="T381" s="121"/>
      <c r="AT381" s="116" t="s">
        <v>117</v>
      </c>
      <c r="AU381" s="116" t="s">
        <v>116</v>
      </c>
      <c r="AV381" s="9" t="s">
        <v>116</v>
      </c>
      <c r="AW381" s="9" t="s">
        <v>15</v>
      </c>
      <c r="AX381" s="9" t="s">
        <v>41</v>
      </c>
      <c r="AY381" s="116" t="s">
        <v>109</v>
      </c>
    </row>
    <row r="382" spans="1:65" s="9" customFormat="1" x14ac:dyDescent="0.2">
      <c r="B382" s="115"/>
      <c r="D382" s="109" t="s">
        <v>117</v>
      </c>
      <c r="E382" s="116" t="s">
        <v>0</v>
      </c>
      <c r="F382" s="117" t="s">
        <v>406</v>
      </c>
      <c r="H382" s="118">
        <v>-0.39400000000000002</v>
      </c>
      <c r="I382" s="118"/>
      <c r="J382" s="118"/>
      <c r="L382" s="115"/>
      <c r="M382" s="119"/>
      <c r="N382" s="120"/>
      <c r="O382" s="120"/>
      <c r="P382" s="120"/>
      <c r="Q382" s="120"/>
      <c r="R382" s="120"/>
      <c r="S382" s="120"/>
      <c r="T382" s="121"/>
      <c r="AT382" s="116" t="s">
        <v>117</v>
      </c>
      <c r="AU382" s="116" t="s">
        <v>116</v>
      </c>
      <c r="AV382" s="9" t="s">
        <v>116</v>
      </c>
      <c r="AW382" s="9" t="s">
        <v>15</v>
      </c>
      <c r="AX382" s="9" t="s">
        <v>41</v>
      </c>
      <c r="AY382" s="116" t="s">
        <v>109</v>
      </c>
    </row>
    <row r="383" spans="1:65" s="10" customFormat="1" x14ac:dyDescent="0.2">
      <c r="B383" s="122"/>
      <c r="D383" s="109" t="s">
        <v>117</v>
      </c>
      <c r="E383" s="123" t="s">
        <v>0</v>
      </c>
      <c r="F383" s="124" t="s">
        <v>121</v>
      </c>
      <c r="H383" s="125">
        <v>7.718</v>
      </c>
      <c r="I383" s="125"/>
      <c r="J383" s="125"/>
      <c r="L383" s="122"/>
      <c r="M383" s="126"/>
      <c r="N383" s="127"/>
      <c r="O383" s="127"/>
      <c r="P383" s="127"/>
      <c r="Q383" s="127"/>
      <c r="R383" s="127"/>
      <c r="S383" s="127"/>
      <c r="T383" s="128"/>
      <c r="AT383" s="123" t="s">
        <v>117</v>
      </c>
      <c r="AU383" s="123" t="s">
        <v>116</v>
      </c>
      <c r="AV383" s="10" t="s">
        <v>115</v>
      </c>
      <c r="AW383" s="10" t="s">
        <v>15</v>
      </c>
      <c r="AX383" s="10" t="s">
        <v>42</v>
      </c>
      <c r="AY383" s="123" t="s">
        <v>109</v>
      </c>
    </row>
    <row r="384" spans="1:65" s="2" customFormat="1" ht="24.2" customHeight="1" x14ac:dyDescent="0.2">
      <c r="A384" s="20"/>
      <c r="B384" s="95"/>
      <c r="C384" s="96">
        <v>27</v>
      </c>
      <c r="D384" s="96" t="s">
        <v>111</v>
      </c>
      <c r="E384" s="97" t="s">
        <v>407</v>
      </c>
      <c r="F384" s="98" t="s">
        <v>408</v>
      </c>
      <c r="G384" s="99" t="s">
        <v>256</v>
      </c>
      <c r="H384" s="100">
        <v>1</v>
      </c>
      <c r="I384" s="100"/>
      <c r="J384" s="100">
        <f t="shared" ref="J384:J388" si="1">SUM(H384*I384)</f>
        <v>0</v>
      </c>
      <c r="K384" s="101"/>
      <c r="L384" s="21"/>
      <c r="M384" s="102" t="s">
        <v>0</v>
      </c>
      <c r="N384" s="103" t="s">
        <v>24</v>
      </c>
      <c r="O384" s="104">
        <v>0</v>
      </c>
      <c r="P384" s="104">
        <f>O384*H384</f>
        <v>0</v>
      </c>
      <c r="Q384" s="104">
        <v>0</v>
      </c>
      <c r="R384" s="104">
        <f>Q384*H384</f>
        <v>0</v>
      </c>
      <c r="S384" s="104">
        <v>0</v>
      </c>
      <c r="T384" s="105">
        <f>S384*H384</f>
        <v>0</v>
      </c>
      <c r="U384" s="20"/>
      <c r="V384" s="20"/>
      <c r="W384" s="20"/>
      <c r="X384" s="20"/>
      <c r="Y384" s="20"/>
      <c r="Z384" s="20"/>
      <c r="AA384" s="20"/>
      <c r="AB384" s="20"/>
      <c r="AC384" s="20"/>
      <c r="AD384" s="20"/>
      <c r="AE384" s="20"/>
      <c r="AR384" s="106" t="s">
        <v>115</v>
      </c>
      <c r="AT384" s="106" t="s">
        <v>111</v>
      </c>
      <c r="AU384" s="106" t="s">
        <v>116</v>
      </c>
      <c r="AY384" s="12" t="s">
        <v>109</v>
      </c>
      <c r="BE384" s="107">
        <f>IF(N384="základná",J384,0)</f>
        <v>0</v>
      </c>
      <c r="BF384" s="107">
        <f>IF(N384="znížená",J384,0)</f>
        <v>0</v>
      </c>
      <c r="BG384" s="107">
        <f>IF(N384="zákl. prenesená",J384,0)</f>
        <v>0</v>
      </c>
      <c r="BH384" s="107">
        <f>IF(N384="zníž. prenesená",J384,0)</f>
        <v>0</v>
      </c>
      <c r="BI384" s="107">
        <f>IF(N384="nulová",J384,0)</f>
        <v>0</v>
      </c>
      <c r="BJ384" s="12" t="s">
        <v>116</v>
      </c>
      <c r="BK384" s="107">
        <f>ROUND(I384*H384,2)</f>
        <v>0</v>
      </c>
      <c r="BL384" s="12" t="s">
        <v>115</v>
      </c>
      <c r="BM384" s="106" t="s">
        <v>409</v>
      </c>
    </row>
    <row r="385" spans="1:65" s="2" customFormat="1" ht="33" customHeight="1" x14ac:dyDescent="0.2">
      <c r="A385" s="20"/>
      <c r="B385" s="95"/>
      <c r="C385" s="96">
        <v>28</v>
      </c>
      <c r="D385" s="96" t="s">
        <v>111</v>
      </c>
      <c r="E385" s="97" t="s">
        <v>410</v>
      </c>
      <c r="F385" s="98" t="s">
        <v>411</v>
      </c>
      <c r="G385" s="99" t="s">
        <v>256</v>
      </c>
      <c r="H385" s="100">
        <v>3</v>
      </c>
      <c r="I385" s="100"/>
      <c r="J385" s="100">
        <f t="shared" si="1"/>
        <v>0</v>
      </c>
      <c r="K385" s="101"/>
      <c r="L385" s="21"/>
      <c r="M385" s="102" t="s">
        <v>0</v>
      </c>
      <c r="N385" s="103" t="s">
        <v>24</v>
      </c>
      <c r="O385" s="104">
        <v>0</v>
      </c>
      <c r="P385" s="104">
        <f>O385*H385</f>
        <v>0</v>
      </c>
      <c r="Q385" s="104">
        <v>0</v>
      </c>
      <c r="R385" s="104">
        <f>Q385*H385</f>
        <v>0</v>
      </c>
      <c r="S385" s="104">
        <v>0</v>
      </c>
      <c r="T385" s="105">
        <f>S385*H385</f>
        <v>0</v>
      </c>
      <c r="U385" s="20"/>
      <c r="V385" s="20"/>
      <c r="W385" s="20"/>
      <c r="X385" s="20"/>
      <c r="Y385" s="20"/>
      <c r="Z385" s="20"/>
      <c r="AA385" s="20"/>
      <c r="AB385" s="20"/>
      <c r="AC385" s="20"/>
      <c r="AD385" s="20"/>
      <c r="AE385" s="20"/>
      <c r="AR385" s="106" t="s">
        <v>115</v>
      </c>
      <c r="AT385" s="106" t="s">
        <v>111</v>
      </c>
      <c r="AU385" s="106" t="s">
        <v>116</v>
      </c>
      <c r="AY385" s="12" t="s">
        <v>109</v>
      </c>
      <c r="BE385" s="107">
        <f>IF(N385="základná",J385,0)</f>
        <v>0</v>
      </c>
      <c r="BF385" s="107">
        <f>IF(N385="znížená",J385,0)</f>
        <v>0</v>
      </c>
      <c r="BG385" s="107">
        <f>IF(N385="zákl. prenesená",J385,0)</f>
        <v>0</v>
      </c>
      <c r="BH385" s="107">
        <f>IF(N385="zníž. prenesená",J385,0)</f>
        <v>0</v>
      </c>
      <c r="BI385" s="107">
        <f>IF(N385="nulová",J385,0)</f>
        <v>0</v>
      </c>
      <c r="BJ385" s="12" t="s">
        <v>116</v>
      </c>
      <c r="BK385" s="107">
        <f>ROUND(I385*H385,2)</f>
        <v>0</v>
      </c>
      <c r="BL385" s="12" t="s">
        <v>115</v>
      </c>
      <c r="BM385" s="106" t="s">
        <v>412</v>
      </c>
    </row>
    <row r="386" spans="1:65" s="2" customFormat="1" ht="24.2" customHeight="1" x14ac:dyDescent="0.2">
      <c r="A386" s="20"/>
      <c r="B386" s="95"/>
      <c r="C386" s="96">
        <v>29</v>
      </c>
      <c r="D386" s="96" t="s">
        <v>111</v>
      </c>
      <c r="E386" s="97" t="s">
        <v>413</v>
      </c>
      <c r="F386" s="98" t="s">
        <v>414</v>
      </c>
      <c r="G386" s="99" t="s">
        <v>256</v>
      </c>
      <c r="H386" s="100">
        <v>4</v>
      </c>
      <c r="I386" s="100"/>
      <c r="J386" s="100">
        <f t="shared" si="1"/>
        <v>0</v>
      </c>
      <c r="K386" s="101"/>
      <c r="L386" s="21"/>
      <c r="M386" s="102" t="s">
        <v>0</v>
      </c>
      <c r="N386" s="103" t="s">
        <v>24</v>
      </c>
      <c r="O386" s="104">
        <v>0</v>
      </c>
      <c r="P386" s="104">
        <f>O386*H386</f>
        <v>0</v>
      </c>
      <c r="Q386" s="104">
        <v>0</v>
      </c>
      <c r="R386" s="104">
        <f>Q386*H386</f>
        <v>0</v>
      </c>
      <c r="S386" s="104">
        <v>0</v>
      </c>
      <c r="T386" s="105">
        <f>S386*H386</f>
        <v>0</v>
      </c>
      <c r="U386" s="20"/>
      <c r="V386" s="20"/>
      <c r="W386" s="20"/>
      <c r="X386" s="20"/>
      <c r="Y386" s="20"/>
      <c r="Z386" s="20"/>
      <c r="AA386" s="20"/>
      <c r="AB386" s="20"/>
      <c r="AC386" s="20"/>
      <c r="AD386" s="20"/>
      <c r="AE386" s="20"/>
      <c r="AR386" s="106" t="s">
        <v>115</v>
      </c>
      <c r="AT386" s="106" t="s">
        <v>111</v>
      </c>
      <c r="AU386" s="106" t="s">
        <v>116</v>
      </c>
      <c r="AY386" s="12" t="s">
        <v>109</v>
      </c>
      <c r="BE386" s="107">
        <f>IF(N386="základná",J386,0)</f>
        <v>0</v>
      </c>
      <c r="BF386" s="107">
        <f>IF(N386="znížená",J386,0)</f>
        <v>0</v>
      </c>
      <c r="BG386" s="107">
        <f>IF(N386="zákl. prenesená",J386,0)</f>
        <v>0</v>
      </c>
      <c r="BH386" s="107">
        <f>IF(N386="zníž. prenesená",J386,0)</f>
        <v>0</v>
      </c>
      <c r="BI386" s="107">
        <f>IF(N386="nulová",J386,0)</f>
        <v>0</v>
      </c>
      <c r="BJ386" s="12" t="s">
        <v>116</v>
      </c>
      <c r="BK386" s="107">
        <f>ROUND(I386*H386,2)</f>
        <v>0</v>
      </c>
      <c r="BL386" s="12" t="s">
        <v>115</v>
      </c>
      <c r="BM386" s="106" t="s">
        <v>415</v>
      </c>
    </row>
    <row r="387" spans="1:65" s="2" customFormat="1" ht="33" customHeight="1" x14ac:dyDescent="0.2">
      <c r="A387" s="20"/>
      <c r="B387" s="95"/>
      <c r="C387" s="96">
        <v>30</v>
      </c>
      <c r="D387" s="96" t="s">
        <v>111</v>
      </c>
      <c r="E387" s="97" t="s">
        <v>416</v>
      </c>
      <c r="F387" s="98" t="s">
        <v>417</v>
      </c>
      <c r="G387" s="99" t="s">
        <v>256</v>
      </c>
      <c r="H387" s="100">
        <v>4</v>
      </c>
      <c r="I387" s="100"/>
      <c r="J387" s="100">
        <f t="shared" si="1"/>
        <v>0</v>
      </c>
      <c r="K387" s="101"/>
      <c r="L387" s="21"/>
      <c r="M387" s="102" t="s">
        <v>0</v>
      </c>
      <c r="N387" s="103" t="s">
        <v>24</v>
      </c>
      <c r="O387" s="104">
        <v>0</v>
      </c>
      <c r="P387" s="104">
        <f>O387*H387</f>
        <v>0</v>
      </c>
      <c r="Q387" s="104">
        <v>0</v>
      </c>
      <c r="R387" s="104">
        <f>Q387*H387</f>
        <v>0</v>
      </c>
      <c r="S387" s="104">
        <v>0</v>
      </c>
      <c r="T387" s="105">
        <f>S387*H387</f>
        <v>0</v>
      </c>
      <c r="U387" s="20"/>
      <c r="V387" s="20"/>
      <c r="W387" s="20"/>
      <c r="X387" s="20"/>
      <c r="Y387" s="20"/>
      <c r="Z387" s="20"/>
      <c r="AA387" s="20"/>
      <c r="AB387" s="20"/>
      <c r="AC387" s="20"/>
      <c r="AD387" s="20"/>
      <c r="AE387" s="20"/>
      <c r="AR387" s="106" t="s">
        <v>115</v>
      </c>
      <c r="AT387" s="106" t="s">
        <v>111</v>
      </c>
      <c r="AU387" s="106" t="s">
        <v>116</v>
      </c>
      <c r="AY387" s="12" t="s">
        <v>109</v>
      </c>
      <c r="BE387" s="107">
        <f>IF(N387="základná",J387,0)</f>
        <v>0</v>
      </c>
      <c r="BF387" s="107">
        <f>IF(N387="znížená",J387,0)</f>
        <v>0</v>
      </c>
      <c r="BG387" s="107">
        <f>IF(N387="zákl. prenesená",J387,0)</f>
        <v>0</v>
      </c>
      <c r="BH387" s="107">
        <f>IF(N387="zníž. prenesená",J387,0)</f>
        <v>0</v>
      </c>
      <c r="BI387" s="107">
        <f>IF(N387="nulová",J387,0)</f>
        <v>0</v>
      </c>
      <c r="BJ387" s="12" t="s">
        <v>116</v>
      </c>
      <c r="BK387" s="107">
        <f>ROUND(I387*H387,2)</f>
        <v>0</v>
      </c>
      <c r="BL387" s="12" t="s">
        <v>115</v>
      </c>
      <c r="BM387" s="106" t="s">
        <v>242</v>
      </c>
    </row>
    <row r="388" spans="1:65" s="2" customFormat="1" ht="33" customHeight="1" x14ac:dyDescent="0.2">
      <c r="A388" s="20"/>
      <c r="B388" s="95"/>
      <c r="C388" s="96">
        <v>31</v>
      </c>
      <c r="D388" s="96" t="s">
        <v>111</v>
      </c>
      <c r="E388" s="97" t="s">
        <v>418</v>
      </c>
      <c r="F388" s="98" t="s">
        <v>419</v>
      </c>
      <c r="G388" s="99" t="s">
        <v>114</v>
      </c>
      <c r="H388" s="100">
        <v>3.96</v>
      </c>
      <c r="I388" s="100"/>
      <c r="J388" s="100">
        <f t="shared" si="1"/>
        <v>0</v>
      </c>
      <c r="K388" s="101"/>
      <c r="L388" s="21"/>
      <c r="M388" s="102" t="s">
        <v>0</v>
      </c>
      <c r="N388" s="103" t="s">
        <v>24</v>
      </c>
      <c r="O388" s="104">
        <v>0</v>
      </c>
      <c r="P388" s="104">
        <f>O388*H388</f>
        <v>0</v>
      </c>
      <c r="Q388" s="104">
        <v>0</v>
      </c>
      <c r="R388" s="104">
        <f>Q388*H388</f>
        <v>0</v>
      </c>
      <c r="S388" s="104">
        <v>0</v>
      </c>
      <c r="T388" s="105">
        <f>S388*H388</f>
        <v>0</v>
      </c>
      <c r="U388" s="20"/>
      <c r="V388" s="20"/>
      <c r="W388" s="20"/>
      <c r="X388" s="20"/>
      <c r="Y388" s="20"/>
      <c r="Z388" s="20"/>
      <c r="AA388" s="20"/>
      <c r="AB388" s="20"/>
      <c r="AC388" s="20"/>
      <c r="AD388" s="20"/>
      <c r="AE388" s="20"/>
      <c r="AR388" s="106" t="s">
        <v>115</v>
      </c>
      <c r="AT388" s="106" t="s">
        <v>111</v>
      </c>
      <c r="AU388" s="106" t="s">
        <v>116</v>
      </c>
      <c r="AY388" s="12" t="s">
        <v>109</v>
      </c>
      <c r="BE388" s="107">
        <f>IF(N388="základná",J388,0)</f>
        <v>0</v>
      </c>
      <c r="BF388" s="107">
        <f>IF(N388="znížená",J388,0)</f>
        <v>0</v>
      </c>
      <c r="BG388" s="107">
        <f>IF(N388="zákl. prenesená",J388,0)</f>
        <v>0</v>
      </c>
      <c r="BH388" s="107">
        <f>IF(N388="zníž. prenesená",J388,0)</f>
        <v>0</v>
      </c>
      <c r="BI388" s="107">
        <f>IF(N388="nulová",J388,0)</f>
        <v>0</v>
      </c>
      <c r="BJ388" s="12" t="s">
        <v>116</v>
      </c>
      <c r="BK388" s="107">
        <f>ROUND(I388*H388,2)</f>
        <v>0</v>
      </c>
      <c r="BL388" s="12" t="s">
        <v>115</v>
      </c>
      <c r="BM388" s="106" t="s">
        <v>420</v>
      </c>
    </row>
    <row r="389" spans="1:65" s="8" customFormat="1" x14ac:dyDescent="0.2">
      <c r="B389" s="108"/>
      <c r="D389" s="109" t="s">
        <v>117</v>
      </c>
      <c r="E389" s="110" t="s">
        <v>0</v>
      </c>
      <c r="F389" s="111" t="s">
        <v>421</v>
      </c>
      <c r="H389" s="110" t="s">
        <v>0</v>
      </c>
      <c r="I389" s="181"/>
      <c r="J389" s="181"/>
      <c r="L389" s="108"/>
      <c r="M389" s="112"/>
      <c r="N389" s="113"/>
      <c r="O389" s="113"/>
      <c r="P389" s="113"/>
      <c r="Q389" s="113"/>
      <c r="R389" s="113"/>
      <c r="S389" s="113"/>
      <c r="T389" s="114"/>
      <c r="AT389" s="110" t="s">
        <v>117</v>
      </c>
      <c r="AU389" s="110" t="s">
        <v>116</v>
      </c>
      <c r="AV389" s="8" t="s">
        <v>42</v>
      </c>
      <c r="AW389" s="8" t="s">
        <v>15</v>
      </c>
      <c r="AX389" s="8" t="s">
        <v>41</v>
      </c>
      <c r="AY389" s="110" t="s">
        <v>109</v>
      </c>
    </row>
    <row r="390" spans="1:65" s="9" customFormat="1" x14ac:dyDescent="0.2">
      <c r="B390" s="115"/>
      <c r="D390" s="109" t="s">
        <v>117</v>
      </c>
      <c r="E390" s="116" t="s">
        <v>0</v>
      </c>
      <c r="F390" s="117" t="s">
        <v>422</v>
      </c>
      <c r="H390" s="118">
        <v>3.96</v>
      </c>
      <c r="I390" s="118"/>
      <c r="J390" s="118"/>
      <c r="L390" s="115"/>
      <c r="M390" s="119"/>
      <c r="N390" s="120"/>
      <c r="O390" s="120"/>
      <c r="P390" s="120"/>
      <c r="Q390" s="120"/>
      <c r="R390" s="120"/>
      <c r="S390" s="120"/>
      <c r="T390" s="121"/>
      <c r="AT390" s="116" t="s">
        <v>117</v>
      </c>
      <c r="AU390" s="116" t="s">
        <v>116</v>
      </c>
      <c r="AV390" s="9" t="s">
        <v>116</v>
      </c>
      <c r="AW390" s="9" t="s">
        <v>15</v>
      </c>
      <c r="AX390" s="9" t="s">
        <v>41</v>
      </c>
      <c r="AY390" s="116" t="s">
        <v>109</v>
      </c>
    </row>
    <row r="391" spans="1:65" s="10" customFormat="1" x14ac:dyDescent="0.2">
      <c r="B391" s="122"/>
      <c r="D391" s="109" t="s">
        <v>117</v>
      </c>
      <c r="E391" s="123" t="s">
        <v>0</v>
      </c>
      <c r="F391" s="124" t="s">
        <v>121</v>
      </c>
      <c r="H391" s="125">
        <v>3.96</v>
      </c>
      <c r="I391" s="125"/>
      <c r="J391" s="125"/>
      <c r="L391" s="122"/>
      <c r="M391" s="126"/>
      <c r="N391" s="127"/>
      <c r="O391" s="127"/>
      <c r="P391" s="127"/>
      <c r="Q391" s="127"/>
      <c r="R391" s="127"/>
      <c r="S391" s="127"/>
      <c r="T391" s="128"/>
      <c r="AT391" s="123" t="s">
        <v>117</v>
      </c>
      <c r="AU391" s="123" t="s">
        <v>116</v>
      </c>
      <c r="AV391" s="10" t="s">
        <v>115</v>
      </c>
      <c r="AW391" s="10" t="s">
        <v>15</v>
      </c>
      <c r="AX391" s="10" t="s">
        <v>42</v>
      </c>
      <c r="AY391" s="123" t="s">
        <v>109</v>
      </c>
    </row>
    <row r="392" spans="1:65" s="2" customFormat="1" ht="37.9" customHeight="1" x14ac:dyDescent="0.2">
      <c r="A392" s="20"/>
      <c r="B392" s="95"/>
      <c r="C392" s="96">
        <v>32</v>
      </c>
      <c r="D392" s="96" t="s">
        <v>111</v>
      </c>
      <c r="E392" s="97" t="s">
        <v>423</v>
      </c>
      <c r="F392" s="98" t="s">
        <v>424</v>
      </c>
      <c r="G392" s="99" t="s">
        <v>214</v>
      </c>
      <c r="H392" s="100">
        <v>37.704999999999998</v>
      </c>
      <c r="I392" s="100"/>
      <c r="J392" s="100">
        <f>SUM(H392*I392)</f>
        <v>0</v>
      </c>
      <c r="K392" s="101"/>
      <c r="L392" s="21"/>
      <c r="M392" s="102" t="s">
        <v>0</v>
      </c>
      <c r="N392" s="103" t="s">
        <v>24</v>
      </c>
      <c r="O392" s="104">
        <v>0</v>
      </c>
      <c r="P392" s="104">
        <f>O392*H392</f>
        <v>0</v>
      </c>
      <c r="Q392" s="104">
        <v>0</v>
      </c>
      <c r="R392" s="104">
        <f>Q392*H392</f>
        <v>0</v>
      </c>
      <c r="S392" s="104">
        <v>0</v>
      </c>
      <c r="T392" s="105">
        <f>S392*H392</f>
        <v>0</v>
      </c>
      <c r="U392" s="20"/>
      <c r="V392" s="20"/>
      <c r="W392" s="20"/>
      <c r="X392" s="20"/>
      <c r="Y392" s="20"/>
      <c r="Z392" s="20"/>
      <c r="AA392" s="20"/>
      <c r="AB392" s="20"/>
      <c r="AC392" s="20"/>
      <c r="AD392" s="20"/>
      <c r="AE392" s="20"/>
      <c r="AR392" s="106" t="s">
        <v>115</v>
      </c>
      <c r="AT392" s="106" t="s">
        <v>111</v>
      </c>
      <c r="AU392" s="106" t="s">
        <v>116</v>
      </c>
      <c r="AY392" s="12" t="s">
        <v>109</v>
      </c>
      <c r="BE392" s="107">
        <f>IF(N392="základná",J392,0)</f>
        <v>0</v>
      </c>
      <c r="BF392" s="107">
        <f>IF(N392="znížená",J392,0)</f>
        <v>0</v>
      </c>
      <c r="BG392" s="107">
        <f>IF(N392="zákl. prenesená",J392,0)</f>
        <v>0</v>
      </c>
      <c r="BH392" s="107">
        <f>IF(N392="zníž. prenesená",J392,0)</f>
        <v>0</v>
      </c>
      <c r="BI392" s="107">
        <f>IF(N392="nulová",J392,0)</f>
        <v>0</v>
      </c>
      <c r="BJ392" s="12" t="s">
        <v>116</v>
      </c>
      <c r="BK392" s="107">
        <f>ROUND(I392*H392,2)</f>
        <v>0</v>
      </c>
      <c r="BL392" s="12" t="s">
        <v>115</v>
      </c>
      <c r="BM392" s="106" t="s">
        <v>425</v>
      </c>
    </row>
    <row r="393" spans="1:65" s="9" customFormat="1" x14ac:dyDescent="0.2">
      <c r="B393" s="115"/>
      <c r="D393" s="109" t="s">
        <v>117</v>
      </c>
      <c r="E393" s="116" t="s">
        <v>0</v>
      </c>
      <c r="F393" s="117" t="s">
        <v>426</v>
      </c>
      <c r="H393" s="118">
        <v>4.4420000000000002</v>
      </c>
      <c r="I393" s="118"/>
      <c r="J393" s="118"/>
      <c r="L393" s="115"/>
      <c r="M393" s="119"/>
      <c r="N393" s="120"/>
      <c r="O393" s="120"/>
      <c r="P393" s="120"/>
      <c r="Q393" s="120"/>
      <c r="R393" s="120"/>
      <c r="S393" s="120"/>
      <c r="T393" s="121"/>
      <c r="AT393" s="116" t="s">
        <v>117</v>
      </c>
      <c r="AU393" s="116" t="s">
        <v>116</v>
      </c>
      <c r="AV393" s="9" t="s">
        <v>116</v>
      </c>
      <c r="AW393" s="9" t="s">
        <v>15</v>
      </c>
      <c r="AX393" s="9" t="s">
        <v>41</v>
      </c>
      <c r="AY393" s="116" t="s">
        <v>109</v>
      </c>
    </row>
    <row r="394" spans="1:65" s="9" customFormat="1" x14ac:dyDescent="0.2">
      <c r="B394" s="115"/>
      <c r="D394" s="109" t="s">
        <v>117</v>
      </c>
      <c r="E394" s="116" t="s">
        <v>0</v>
      </c>
      <c r="F394" s="117" t="s">
        <v>427</v>
      </c>
      <c r="H394" s="118">
        <v>14.093999999999999</v>
      </c>
      <c r="I394" s="118"/>
      <c r="J394" s="118"/>
      <c r="L394" s="115"/>
      <c r="M394" s="119"/>
      <c r="N394" s="120"/>
      <c r="O394" s="120"/>
      <c r="P394" s="120"/>
      <c r="Q394" s="120"/>
      <c r="R394" s="120"/>
      <c r="S394" s="120"/>
      <c r="T394" s="121"/>
      <c r="AT394" s="116" t="s">
        <v>117</v>
      </c>
      <c r="AU394" s="116" t="s">
        <v>116</v>
      </c>
      <c r="AV394" s="9" t="s">
        <v>116</v>
      </c>
      <c r="AW394" s="9" t="s">
        <v>15</v>
      </c>
      <c r="AX394" s="9" t="s">
        <v>41</v>
      </c>
      <c r="AY394" s="116" t="s">
        <v>109</v>
      </c>
    </row>
    <row r="395" spans="1:65" s="9" customFormat="1" x14ac:dyDescent="0.2">
      <c r="B395" s="115"/>
      <c r="D395" s="109" t="s">
        <v>117</v>
      </c>
      <c r="E395" s="116" t="s">
        <v>0</v>
      </c>
      <c r="F395" s="117" t="s">
        <v>428</v>
      </c>
      <c r="H395" s="118">
        <v>5.92</v>
      </c>
      <c r="I395" s="118"/>
      <c r="J395" s="118"/>
      <c r="L395" s="115"/>
      <c r="M395" s="119"/>
      <c r="N395" s="120"/>
      <c r="O395" s="120"/>
      <c r="P395" s="120"/>
      <c r="Q395" s="120"/>
      <c r="R395" s="120"/>
      <c r="S395" s="120"/>
      <c r="T395" s="121"/>
      <c r="AT395" s="116" t="s">
        <v>117</v>
      </c>
      <c r="AU395" s="116" t="s">
        <v>116</v>
      </c>
      <c r="AV395" s="9" t="s">
        <v>116</v>
      </c>
      <c r="AW395" s="9" t="s">
        <v>15</v>
      </c>
      <c r="AX395" s="9" t="s">
        <v>41</v>
      </c>
      <c r="AY395" s="116" t="s">
        <v>109</v>
      </c>
    </row>
    <row r="396" spans="1:65" s="9" customFormat="1" x14ac:dyDescent="0.2">
      <c r="B396" s="115"/>
      <c r="D396" s="109" t="s">
        <v>117</v>
      </c>
      <c r="E396" s="116" t="s">
        <v>0</v>
      </c>
      <c r="F396" s="117" t="s">
        <v>429</v>
      </c>
      <c r="H396" s="118">
        <v>13.249000000000001</v>
      </c>
      <c r="I396" s="118"/>
      <c r="J396" s="118"/>
      <c r="L396" s="115"/>
      <c r="M396" s="119"/>
      <c r="N396" s="120"/>
      <c r="O396" s="120"/>
      <c r="P396" s="120"/>
      <c r="Q396" s="120"/>
      <c r="R396" s="120"/>
      <c r="S396" s="120"/>
      <c r="T396" s="121"/>
      <c r="AT396" s="116" t="s">
        <v>117</v>
      </c>
      <c r="AU396" s="116" t="s">
        <v>116</v>
      </c>
      <c r="AV396" s="9" t="s">
        <v>116</v>
      </c>
      <c r="AW396" s="9" t="s">
        <v>15</v>
      </c>
      <c r="AX396" s="9" t="s">
        <v>41</v>
      </c>
      <c r="AY396" s="116" t="s">
        <v>109</v>
      </c>
    </row>
    <row r="397" spans="1:65" s="10" customFormat="1" x14ac:dyDescent="0.2">
      <c r="B397" s="122"/>
      <c r="D397" s="109" t="s">
        <v>117</v>
      </c>
      <c r="E397" s="123" t="s">
        <v>0</v>
      </c>
      <c r="F397" s="124" t="s">
        <v>121</v>
      </c>
      <c r="H397" s="125">
        <v>37.704999999999998</v>
      </c>
      <c r="I397" s="125"/>
      <c r="J397" s="125"/>
      <c r="L397" s="122"/>
      <c r="M397" s="126"/>
      <c r="N397" s="127"/>
      <c r="O397" s="127"/>
      <c r="P397" s="127"/>
      <c r="Q397" s="127"/>
      <c r="R397" s="127"/>
      <c r="S397" s="127"/>
      <c r="T397" s="128"/>
      <c r="AT397" s="123" t="s">
        <v>117</v>
      </c>
      <c r="AU397" s="123" t="s">
        <v>116</v>
      </c>
      <c r="AV397" s="10" t="s">
        <v>115</v>
      </c>
      <c r="AW397" s="10" t="s">
        <v>15</v>
      </c>
      <c r="AX397" s="10" t="s">
        <v>42</v>
      </c>
      <c r="AY397" s="123" t="s">
        <v>109</v>
      </c>
    </row>
    <row r="398" spans="1:65" s="2" customFormat="1" ht="37.9" customHeight="1" x14ac:dyDescent="0.2">
      <c r="A398" s="20"/>
      <c r="B398" s="95"/>
      <c r="C398" s="96">
        <v>33</v>
      </c>
      <c r="D398" s="96" t="s">
        <v>111</v>
      </c>
      <c r="E398" s="97" t="s">
        <v>430</v>
      </c>
      <c r="F398" s="98" t="s">
        <v>431</v>
      </c>
      <c r="G398" s="99" t="s">
        <v>214</v>
      </c>
      <c r="H398" s="100">
        <v>30.414000000000001</v>
      </c>
      <c r="I398" s="100"/>
      <c r="J398" s="100">
        <f>SUM(H398*I398)</f>
        <v>0</v>
      </c>
      <c r="K398" s="101"/>
      <c r="L398" s="21"/>
      <c r="M398" s="102" t="s">
        <v>0</v>
      </c>
      <c r="N398" s="103" t="s">
        <v>24</v>
      </c>
      <c r="O398" s="104">
        <v>0</v>
      </c>
      <c r="P398" s="104">
        <f>O398*H398</f>
        <v>0</v>
      </c>
      <c r="Q398" s="104">
        <v>0</v>
      </c>
      <c r="R398" s="104">
        <f>Q398*H398</f>
        <v>0</v>
      </c>
      <c r="S398" s="104">
        <v>0</v>
      </c>
      <c r="T398" s="105">
        <f>S398*H398</f>
        <v>0</v>
      </c>
      <c r="U398" s="20"/>
      <c r="V398" s="20"/>
      <c r="W398" s="20"/>
      <c r="X398" s="20"/>
      <c r="Y398" s="20"/>
      <c r="Z398" s="20"/>
      <c r="AA398" s="20"/>
      <c r="AB398" s="20"/>
      <c r="AC398" s="20"/>
      <c r="AD398" s="20"/>
      <c r="AE398" s="20"/>
      <c r="AR398" s="106" t="s">
        <v>115</v>
      </c>
      <c r="AT398" s="106" t="s">
        <v>111</v>
      </c>
      <c r="AU398" s="106" t="s">
        <v>116</v>
      </c>
      <c r="AY398" s="12" t="s">
        <v>109</v>
      </c>
      <c r="BE398" s="107">
        <f>IF(N398="základná",J398,0)</f>
        <v>0</v>
      </c>
      <c r="BF398" s="107">
        <f>IF(N398="znížená",J398,0)</f>
        <v>0</v>
      </c>
      <c r="BG398" s="107">
        <f>IF(N398="zákl. prenesená",J398,0)</f>
        <v>0</v>
      </c>
      <c r="BH398" s="107">
        <f>IF(N398="zníž. prenesená",J398,0)</f>
        <v>0</v>
      </c>
      <c r="BI398" s="107">
        <f>IF(N398="nulová",J398,0)</f>
        <v>0</v>
      </c>
      <c r="BJ398" s="12" t="s">
        <v>116</v>
      </c>
      <c r="BK398" s="107">
        <f>ROUND(I398*H398,2)</f>
        <v>0</v>
      </c>
      <c r="BL398" s="12" t="s">
        <v>115</v>
      </c>
      <c r="BM398" s="106" t="s">
        <v>432</v>
      </c>
    </row>
    <row r="399" spans="1:65" s="9" customFormat="1" x14ac:dyDescent="0.2">
      <c r="B399" s="115"/>
      <c r="D399" s="109" t="s">
        <v>117</v>
      </c>
      <c r="E399" s="116" t="s">
        <v>0</v>
      </c>
      <c r="F399" s="117" t="s">
        <v>433</v>
      </c>
      <c r="H399" s="118">
        <v>27.084</v>
      </c>
      <c r="I399" s="118"/>
      <c r="J399" s="118"/>
      <c r="L399" s="115"/>
      <c r="M399" s="119"/>
      <c r="N399" s="120"/>
      <c r="O399" s="120"/>
      <c r="P399" s="120"/>
      <c r="Q399" s="120"/>
      <c r="R399" s="120"/>
      <c r="S399" s="120"/>
      <c r="T399" s="121"/>
      <c r="AT399" s="116" t="s">
        <v>117</v>
      </c>
      <c r="AU399" s="116" t="s">
        <v>116</v>
      </c>
      <c r="AV399" s="9" t="s">
        <v>116</v>
      </c>
      <c r="AW399" s="9" t="s">
        <v>15</v>
      </c>
      <c r="AX399" s="9" t="s">
        <v>41</v>
      </c>
      <c r="AY399" s="116" t="s">
        <v>109</v>
      </c>
    </row>
    <row r="400" spans="1:65" s="9" customFormat="1" x14ac:dyDescent="0.2">
      <c r="B400" s="115"/>
      <c r="D400" s="109" t="s">
        <v>117</v>
      </c>
      <c r="E400" s="116" t="s">
        <v>0</v>
      </c>
      <c r="F400" s="117" t="s">
        <v>434</v>
      </c>
      <c r="H400" s="118">
        <v>3.33</v>
      </c>
      <c r="I400" s="118"/>
      <c r="J400" s="118"/>
      <c r="L400" s="115"/>
      <c r="M400" s="119"/>
      <c r="N400" s="120"/>
      <c r="O400" s="120"/>
      <c r="P400" s="120"/>
      <c r="Q400" s="120"/>
      <c r="R400" s="120"/>
      <c r="S400" s="120"/>
      <c r="T400" s="121"/>
      <c r="AT400" s="116" t="s">
        <v>117</v>
      </c>
      <c r="AU400" s="116" t="s">
        <v>116</v>
      </c>
      <c r="AV400" s="9" t="s">
        <v>116</v>
      </c>
      <c r="AW400" s="9" t="s">
        <v>15</v>
      </c>
      <c r="AX400" s="9" t="s">
        <v>41</v>
      </c>
      <c r="AY400" s="116" t="s">
        <v>109</v>
      </c>
    </row>
    <row r="401" spans="1:65" s="10" customFormat="1" x14ac:dyDescent="0.2">
      <c r="B401" s="122"/>
      <c r="D401" s="109" t="s">
        <v>117</v>
      </c>
      <c r="E401" s="123" t="s">
        <v>0</v>
      </c>
      <c r="F401" s="124" t="s">
        <v>121</v>
      </c>
      <c r="H401" s="125">
        <v>30.414000000000001</v>
      </c>
      <c r="I401" s="125"/>
      <c r="J401" s="125"/>
      <c r="L401" s="122"/>
      <c r="M401" s="126"/>
      <c r="N401" s="127"/>
      <c r="O401" s="127"/>
      <c r="P401" s="127"/>
      <c r="Q401" s="127"/>
      <c r="R401" s="127"/>
      <c r="S401" s="127"/>
      <c r="T401" s="128"/>
      <c r="AT401" s="123" t="s">
        <v>117</v>
      </c>
      <c r="AU401" s="123" t="s">
        <v>116</v>
      </c>
      <c r="AV401" s="10" t="s">
        <v>115</v>
      </c>
      <c r="AW401" s="10" t="s">
        <v>15</v>
      </c>
      <c r="AX401" s="10" t="s">
        <v>42</v>
      </c>
      <c r="AY401" s="123" t="s">
        <v>109</v>
      </c>
    </row>
    <row r="402" spans="1:65" s="2" customFormat="1" ht="37.9" customHeight="1" x14ac:dyDescent="0.2">
      <c r="A402" s="20"/>
      <c r="B402" s="95"/>
      <c r="C402" s="96">
        <v>34</v>
      </c>
      <c r="D402" s="96" t="s">
        <v>111</v>
      </c>
      <c r="E402" s="97" t="s">
        <v>435</v>
      </c>
      <c r="F402" s="98" t="s">
        <v>436</v>
      </c>
      <c r="G402" s="99" t="s">
        <v>214</v>
      </c>
      <c r="H402" s="100">
        <v>283.69600000000003</v>
      </c>
      <c r="I402" s="100"/>
      <c r="J402" s="100">
        <f>SUM(H402*I402)</f>
        <v>0</v>
      </c>
      <c r="K402" s="101"/>
      <c r="L402" s="21"/>
      <c r="M402" s="102" t="s">
        <v>0</v>
      </c>
      <c r="N402" s="103" t="s">
        <v>24</v>
      </c>
      <c r="O402" s="104">
        <v>0</v>
      </c>
      <c r="P402" s="104">
        <f>O402*H402</f>
        <v>0</v>
      </c>
      <c r="Q402" s="104">
        <v>0</v>
      </c>
      <c r="R402" s="104">
        <f>Q402*H402</f>
        <v>0</v>
      </c>
      <c r="S402" s="104">
        <v>0</v>
      </c>
      <c r="T402" s="105">
        <f>S402*H402</f>
        <v>0</v>
      </c>
      <c r="U402" s="20"/>
      <c r="V402" s="20"/>
      <c r="W402" s="20"/>
      <c r="X402" s="20"/>
      <c r="Y402" s="20"/>
      <c r="Z402" s="20"/>
      <c r="AA402" s="20"/>
      <c r="AB402" s="20"/>
      <c r="AC402" s="20"/>
      <c r="AD402" s="20"/>
      <c r="AE402" s="20"/>
      <c r="AR402" s="106" t="s">
        <v>115</v>
      </c>
      <c r="AT402" s="106" t="s">
        <v>111</v>
      </c>
      <c r="AU402" s="106" t="s">
        <v>116</v>
      </c>
      <c r="AY402" s="12" t="s">
        <v>109</v>
      </c>
      <c r="BE402" s="107">
        <f>IF(N402="základná",J402,0)</f>
        <v>0</v>
      </c>
      <c r="BF402" s="107">
        <f>IF(N402="znížená",J402,0)</f>
        <v>0</v>
      </c>
      <c r="BG402" s="107">
        <f>IF(N402="zákl. prenesená",J402,0)</f>
        <v>0</v>
      </c>
      <c r="BH402" s="107">
        <f>IF(N402="zníž. prenesená",J402,0)</f>
        <v>0</v>
      </c>
      <c r="BI402" s="107">
        <f>IF(N402="nulová",J402,0)</f>
        <v>0</v>
      </c>
      <c r="BJ402" s="12" t="s">
        <v>116</v>
      </c>
      <c r="BK402" s="107">
        <f>ROUND(I402*H402,2)</f>
        <v>0</v>
      </c>
      <c r="BL402" s="12" t="s">
        <v>115</v>
      </c>
      <c r="BM402" s="106" t="s">
        <v>437</v>
      </c>
    </row>
    <row r="403" spans="1:65" s="9" customFormat="1" x14ac:dyDescent="0.2">
      <c r="B403" s="115"/>
      <c r="D403" s="109" t="s">
        <v>117</v>
      </c>
      <c r="E403" s="116" t="s">
        <v>0</v>
      </c>
      <c r="F403" s="117" t="s">
        <v>438</v>
      </c>
      <c r="H403" s="118">
        <v>85.47</v>
      </c>
      <c r="I403" s="118"/>
      <c r="J403" s="118"/>
      <c r="L403" s="115"/>
      <c r="M403" s="119"/>
      <c r="N403" s="120"/>
      <c r="O403" s="120"/>
      <c r="P403" s="120"/>
      <c r="Q403" s="120"/>
      <c r="R403" s="120"/>
      <c r="S403" s="120"/>
      <c r="T403" s="121"/>
      <c r="AT403" s="116" t="s">
        <v>117</v>
      </c>
      <c r="AU403" s="116" t="s">
        <v>116</v>
      </c>
      <c r="AV403" s="9" t="s">
        <v>116</v>
      </c>
      <c r="AW403" s="9" t="s">
        <v>15</v>
      </c>
      <c r="AX403" s="9" t="s">
        <v>41</v>
      </c>
      <c r="AY403" s="116" t="s">
        <v>109</v>
      </c>
    </row>
    <row r="404" spans="1:65" s="9" customFormat="1" x14ac:dyDescent="0.2">
      <c r="B404" s="115"/>
      <c r="D404" s="109" t="s">
        <v>117</v>
      </c>
      <c r="E404" s="116" t="s">
        <v>0</v>
      </c>
      <c r="F404" s="117" t="s">
        <v>439</v>
      </c>
      <c r="H404" s="118">
        <v>38.628</v>
      </c>
      <c r="I404" s="118"/>
      <c r="J404" s="118"/>
      <c r="L404" s="115"/>
      <c r="M404" s="119"/>
      <c r="N404" s="120"/>
      <c r="O404" s="120"/>
      <c r="P404" s="120"/>
      <c r="Q404" s="120"/>
      <c r="R404" s="120"/>
      <c r="S404" s="120"/>
      <c r="T404" s="121"/>
      <c r="AT404" s="116" t="s">
        <v>117</v>
      </c>
      <c r="AU404" s="116" t="s">
        <v>116</v>
      </c>
      <c r="AV404" s="9" t="s">
        <v>116</v>
      </c>
      <c r="AW404" s="9" t="s">
        <v>15</v>
      </c>
      <c r="AX404" s="9" t="s">
        <v>41</v>
      </c>
      <c r="AY404" s="116" t="s">
        <v>109</v>
      </c>
    </row>
    <row r="405" spans="1:65" s="9" customFormat="1" x14ac:dyDescent="0.2">
      <c r="B405" s="115"/>
      <c r="D405" s="109" t="s">
        <v>117</v>
      </c>
      <c r="E405" s="116" t="s">
        <v>0</v>
      </c>
      <c r="F405" s="117" t="s">
        <v>440</v>
      </c>
      <c r="H405" s="118">
        <v>-7.4859999999999998</v>
      </c>
      <c r="I405" s="118"/>
      <c r="J405" s="118"/>
      <c r="L405" s="115"/>
      <c r="M405" s="119"/>
      <c r="N405" s="120"/>
      <c r="O405" s="120"/>
      <c r="P405" s="120"/>
      <c r="Q405" s="120"/>
      <c r="R405" s="120"/>
      <c r="S405" s="120"/>
      <c r="T405" s="121"/>
      <c r="AT405" s="116" t="s">
        <v>117</v>
      </c>
      <c r="AU405" s="116" t="s">
        <v>116</v>
      </c>
      <c r="AV405" s="9" t="s">
        <v>116</v>
      </c>
      <c r="AW405" s="9" t="s">
        <v>15</v>
      </c>
      <c r="AX405" s="9" t="s">
        <v>41</v>
      </c>
      <c r="AY405" s="116" t="s">
        <v>109</v>
      </c>
    </row>
    <row r="406" spans="1:65" s="9" customFormat="1" x14ac:dyDescent="0.2">
      <c r="B406" s="115"/>
      <c r="D406" s="109" t="s">
        <v>117</v>
      </c>
      <c r="E406" s="116" t="s">
        <v>0</v>
      </c>
      <c r="F406" s="117" t="s">
        <v>441</v>
      </c>
      <c r="H406" s="118">
        <v>112.036</v>
      </c>
      <c r="I406" s="118"/>
      <c r="J406" s="118"/>
      <c r="L406" s="115"/>
      <c r="M406" s="119"/>
      <c r="N406" s="120"/>
      <c r="O406" s="120"/>
      <c r="P406" s="120"/>
      <c r="Q406" s="120"/>
      <c r="R406" s="120"/>
      <c r="S406" s="120"/>
      <c r="T406" s="121"/>
      <c r="AT406" s="116" t="s">
        <v>117</v>
      </c>
      <c r="AU406" s="116" t="s">
        <v>116</v>
      </c>
      <c r="AV406" s="9" t="s">
        <v>116</v>
      </c>
      <c r="AW406" s="9" t="s">
        <v>15</v>
      </c>
      <c r="AX406" s="9" t="s">
        <v>41</v>
      </c>
      <c r="AY406" s="116" t="s">
        <v>109</v>
      </c>
    </row>
    <row r="407" spans="1:65" s="9" customFormat="1" x14ac:dyDescent="0.2">
      <c r="B407" s="115"/>
      <c r="D407" s="109" t="s">
        <v>117</v>
      </c>
      <c r="E407" s="116" t="s">
        <v>0</v>
      </c>
      <c r="F407" s="117" t="s">
        <v>442</v>
      </c>
      <c r="H407" s="118">
        <v>-9.85</v>
      </c>
      <c r="I407" s="118"/>
      <c r="J407" s="118"/>
      <c r="L407" s="115"/>
      <c r="M407" s="119"/>
      <c r="N407" s="120"/>
      <c r="O407" s="120"/>
      <c r="P407" s="120"/>
      <c r="Q407" s="120"/>
      <c r="R407" s="120"/>
      <c r="S407" s="120"/>
      <c r="T407" s="121"/>
      <c r="AT407" s="116" t="s">
        <v>117</v>
      </c>
      <c r="AU407" s="116" t="s">
        <v>116</v>
      </c>
      <c r="AV407" s="9" t="s">
        <v>116</v>
      </c>
      <c r="AW407" s="9" t="s">
        <v>15</v>
      </c>
      <c r="AX407" s="9" t="s">
        <v>41</v>
      </c>
      <c r="AY407" s="116" t="s">
        <v>109</v>
      </c>
    </row>
    <row r="408" spans="1:65" s="9" customFormat="1" x14ac:dyDescent="0.2">
      <c r="B408" s="115"/>
      <c r="D408" s="109" t="s">
        <v>117</v>
      </c>
      <c r="E408" s="116" t="s">
        <v>0</v>
      </c>
      <c r="F408" s="117" t="s">
        <v>443</v>
      </c>
      <c r="H408" s="118">
        <v>64.897999999999996</v>
      </c>
      <c r="I408" s="118"/>
      <c r="J408" s="118"/>
      <c r="L408" s="115"/>
      <c r="M408" s="119"/>
      <c r="N408" s="120"/>
      <c r="O408" s="120"/>
      <c r="P408" s="120"/>
      <c r="Q408" s="120"/>
      <c r="R408" s="120"/>
      <c r="S408" s="120"/>
      <c r="T408" s="121"/>
      <c r="AT408" s="116" t="s">
        <v>117</v>
      </c>
      <c r="AU408" s="116" t="s">
        <v>116</v>
      </c>
      <c r="AV408" s="9" t="s">
        <v>116</v>
      </c>
      <c r="AW408" s="9" t="s">
        <v>15</v>
      </c>
      <c r="AX408" s="9" t="s">
        <v>41</v>
      </c>
      <c r="AY408" s="116" t="s">
        <v>109</v>
      </c>
    </row>
    <row r="409" spans="1:65" s="10" customFormat="1" x14ac:dyDescent="0.2">
      <c r="B409" s="122"/>
      <c r="D409" s="109" t="s">
        <v>117</v>
      </c>
      <c r="E409" s="123" t="s">
        <v>0</v>
      </c>
      <c r="F409" s="124" t="s">
        <v>121</v>
      </c>
      <c r="H409" s="125">
        <v>283.69600000000003</v>
      </c>
      <c r="I409" s="125"/>
      <c r="J409" s="125"/>
      <c r="L409" s="122"/>
      <c r="M409" s="126"/>
      <c r="N409" s="127"/>
      <c r="O409" s="127"/>
      <c r="P409" s="127"/>
      <c r="Q409" s="127"/>
      <c r="R409" s="127"/>
      <c r="S409" s="127"/>
      <c r="T409" s="128"/>
      <c r="AT409" s="123" t="s">
        <v>117</v>
      </c>
      <c r="AU409" s="123" t="s">
        <v>116</v>
      </c>
      <c r="AV409" s="10" t="s">
        <v>115</v>
      </c>
      <c r="AW409" s="10" t="s">
        <v>15</v>
      </c>
      <c r="AX409" s="10" t="s">
        <v>42</v>
      </c>
      <c r="AY409" s="123" t="s">
        <v>109</v>
      </c>
    </row>
    <row r="410" spans="1:65" s="2" customFormat="1" ht="24.2" customHeight="1" x14ac:dyDescent="0.2">
      <c r="A410" s="20"/>
      <c r="B410" s="95"/>
      <c r="C410" s="96">
        <v>35</v>
      </c>
      <c r="D410" s="96" t="s">
        <v>111</v>
      </c>
      <c r="E410" s="97" t="s">
        <v>444</v>
      </c>
      <c r="F410" s="98" t="s">
        <v>445</v>
      </c>
      <c r="G410" s="99" t="s">
        <v>256</v>
      </c>
      <c r="H410" s="100">
        <v>30</v>
      </c>
      <c r="I410" s="100"/>
      <c r="J410" s="100">
        <f>SUM(H410*I410)</f>
        <v>0</v>
      </c>
      <c r="K410" s="101"/>
      <c r="L410" s="21"/>
      <c r="M410" s="102" t="s">
        <v>0</v>
      </c>
      <c r="N410" s="103" t="s">
        <v>24</v>
      </c>
      <c r="O410" s="104">
        <v>0</v>
      </c>
      <c r="P410" s="104">
        <f>O410*H410</f>
        <v>0</v>
      </c>
      <c r="Q410" s="104">
        <v>0</v>
      </c>
      <c r="R410" s="104">
        <f>Q410*H410</f>
        <v>0</v>
      </c>
      <c r="S410" s="104">
        <v>0</v>
      </c>
      <c r="T410" s="105">
        <f>S410*H410</f>
        <v>0</v>
      </c>
      <c r="U410" s="20"/>
      <c r="V410" s="20"/>
      <c r="W410" s="20"/>
      <c r="X410" s="20"/>
      <c r="Y410" s="20"/>
      <c r="Z410" s="20"/>
      <c r="AA410" s="20"/>
      <c r="AB410" s="20"/>
      <c r="AC410" s="20"/>
      <c r="AD410" s="20"/>
      <c r="AE410" s="20"/>
      <c r="AR410" s="106" t="s">
        <v>115</v>
      </c>
      <c r="AT410" s="106" t="s">
        <v>111</v>
      </c>
      <c r="AU410" s="106" t="s">
        <v>116</v>
      </c>
      <c r="AY410" s="12" t="s">
        <v>109</v>
      </c>
      <c r="BE410" s="107">
        <f>IF(N410="základná",J410,0)</f>
        <v>0</v>
      </c>
      <c r="BF410" s="107">
        <f>IF(N410="znížená",J410,0)</f>
        <v>0</v>
      </c>
      <c r="BG410" s="107">
        <f>IF(N410="zákl. prenesená",J410,0)</f>
        <v>0</v>
      </c>
      <c r="BH410" s="107">
        <f>IF(N410="zníž. prenesená",J410,0)</f>
        <v>0</v>
      </c>
      <c r="BI410" s="107">
        <f>IF(N410="nulová",J410,0)</f>
        <v>0</v>
      </c>
      <c r="BJ410" s="12" t="s">
        <v>116</v>
      </c>
      <c r="BK410" s="107">
        <f>ROUND(I410*H410,2)</f>
        <v>0</v>
      </c>
      <c r="BL410" s="12" t="s">
        <v>115</v>
      </c>
      <c r="BM410" s="106" t="s">
        <v>446</v>
      </c>
    </row>
    <row r="411" spans="1:65" s="2" customFormat="1" ht="21.75" customHeight="1" x14ac:dyDescent="0.2">
      <c r="A411" s="20"/>
      <c r="B411" s="95"/>
      <c r="C411" s="136">
        <v>36</v>
      </c>
      <c r="D411" s="136" t="s">
        <v>216</v>
      </c>
      <c r="E411" s="137" t="s">
        <v>447</v>
      </c>
      <c r="F411" s="138" t="s">
        <v>448</v>
      </c>
      <c r="G411" s="139" t="s">
        <v>214</v>
      </c>
      <c r="H411" s="140">
        <v>21.6</v>
      </c>
      <c r="I411" s="140"/>
      <c r="J411" s="140">
        <f>SUM(H411*I411)</f>
        <v>0</v>
      </c>
      <c r="K411" s="141"/>
      <c r="L411" s="142"/>
      <c r="M411" s="143" t="s">
        <v>0</v>
      </c>
      <c r="N411" s="144" t="s">
        <v>24</v>
      </c>
      <c r="O411" s="104">
        <v>0</v>
      </c>
      <c r="P411" s="104">
        <f>O411*H411</f>
        <v>0</v>
      </c>
      <c r="Q411" s="104">
        <v>0</v>
      </c>
      <c r="R411" s="104">
        <f>Q411*H411</f>
        <v>0</v>
      </c>
      <c r="S411" s="104">
        <v>0</v>
      </c>
      <c r="T411" s="105">
        <f>S411*H411</f>
        <v>0</v>
      </c>
      <c r="U411" s="20"/>
      <c r="V411" s="20"/>
      <c r="W411" s="20"/>
      <c r="X411" s="20"/>
      <c r="Y411" s="20"/>
      <c r="Z411" s="20"/>
      <c r="AA411" s="20"/>
      <c r="AB411" s="20"/>
      <c r="AC411" s="20"/>
      <c r="AD411" s="20"/>
      <c r="AE411" s="20"/>
      <c r="AR411" s="106" t="s">
        <v>137</v>
      </c>
      <c r="AT411" s="106" t="s">
        <v>216</v>
      </c>
      <c r="AU411" s="106" t="s">
        <v>116</v>
      </c>
      <c r="AY411" s="12" t="s">
        <v>109</v>
      </c>
      <c r="BE411" s="107">
        <f>IF(N411="základná",J411,0)</f>
        <v>0</v>
      </c>
      <c r="BF411" s="107">
        <f>IF(N411="znížená",J411,0)</f>
        <v>0</v>
      </c>
      <c r="BG411" s="107">
        <f>IF(N411="zákl. prenesená",J411,0)</f>
        <v>0</v>
      </c>
      <c r="BH411" s="107">
        <f>IF(N411="zníž. prenesená",J411,0)</f>
        <v>0</v>
      </c>
      <c r="BI411" s="107">
        <f>IF(N411="nulová",J411,0)</f>
        <v>0</v>
      </c>
      <c r="BJ411" s="12" t="s">
        <v>116</v>
      </c>
      <c r="BK411" s="107">
        <f>ROUND(I411*H411,2)</f>
        <v>0</v>
      </c>
      <c r="BL411" s="12" t="s">
        <v>115</v>
      </c>
      <c r="BM411" s="106" t="s">
        <v>449</v>
      </c>
    </row>
    <row r="412" spans="1:65" s="9" customFormat="1" x14ac:dyDescent="0.2">
      <c r="B412" s="115"/>
      <c r="D412" s="109" t="s">
        <v>117</v>
      </c>
      <c r="E412" s="116" t="s">
        <v>0</v>
      </c>
      <c r="F412" s="117" t="s">
        <v>450</v>
      </c>
      <c r="H412" s="118">
        <v>21.6</v>
      </c>
      <c r="I412" s="118"/>
      <c r="J412" s="118"/>
      <c r="L412" s="115"/>
      <c r="M412" s="119"/>
      <c r="N412" s="120"/>
      <c r="O412" s="120"/>
      <c r="P412" s="120"/>
      <c r="Q412" s="120"/>
      <c r="R412" s="120"/>
      <c r="S412" s="120"/>
      <c r="T412" s="121"/>
      <c r="AT412" s="116" t="s">
        <v>117</v>
      </c>
      <c r="AU412" s="116" t="s">
        <v>116</v>
      </c>
      <c r="AV412" s="9" t="s">
        <v>116</v>
      </c>
      <c r="AW412" s="9" t="s">
        <v>15</v>
      </c>
      <c r="AX412" s="9" t="s">
        <v>41</v>
      </c>
      <c r="AY412" s="116" t="s">
        <v>109</v>
      </c>
    </row>
    <row r="413" spans="1:65" s="10" customFormat="1" x14ac:dyDescent="0.2">
      <c r="B413" s="122"/>
      <c r="D413" s="109" t="s">
        <v>117</v>
      </c>
      <c r="E413" s="123" t="s">
        <v>0</v>
      </c>
      <c r="F413" s="124" t="s">
        <v>121</v>
      </c>
      <c r="H413" s="125">
        <v>21.6</v>
      </c>
      <c r="I413" s="125"/>
      <c r="J413" s="125"/>
      <c r="L413" s="122"/>
      <c r="M413" s="126"/>
      <c r="N413" s="127"/>
      <c r="O413" s="127"/>
      <c r="P413" s="127"/>
      <c r="Q413" s="127"/>
      <c r="R413" s="127"/>
      <c r="S413" s="127"/>
      <c r="T413" s="128"/>
      <c r="AT413" s="123" t="s">
        <v>117</v>
      </c>
      <c r="AU413" s="123" t="s">
        <v>116</v>
      </c>
      <c r="AV413" s="10" t="s">
        <v>115</v>
      </c>
      <c r="AW413" s="10" t="s">
        <v>15</v>
      </c>
      <c r="AX413" s="10" t="s">
        <v>42</v>
      </c>
      <c r="AY413" s="123" t="s">
        <v>109</v>
      </c>
    </row>
    <row r="414" spans="1:65" s="2" customFormat="1" ht="37.9" customHeight="1" x14ac:dyDescent="0.2">
      <c r="A414" s="20"/>
      <c r="B414" s="95"/>
      <c r="C414" s="96">
        <v>37</v>
      </c>
      <c r="D414" s="96" t="s">
        <v>111</v>
      </c>
      <c r="E414" s="97" t="s">
        <v>451</v>
      </c>
      <c r="F414" s="98" t="s">
        <v>452</v>
      </c>
      <c r="G414" s="99" t="s">
        <v>362</v>
      </c>
      <c r="H414" s="100">
        <v>20</v>
      </c>
      <c r="I414" s="100"/>
      <c r="J414" s="100">
        <f>SUM(H414*I414)</f>
        <v>0</v>
      </c>
      <c r="K414" s="101"/>
      <c r="L414" s="21"/>
      <c r="M414" s="102" t="s">
        <v>0</v>
      </c>
      <c r="N414" s="103" t="s">
        <v>24</v>
      </c>
      <c r="O414" s="104">
        <v>0</v>
      </c>
      <c r="P414" s="104">
        <f>O414*H414</f>
        <v>0</v>
      </c>
      <c r="Q414" s="104">
        <v>0</v>
      </c>
      <c r="R414" s="104">
        <f>Q414*H414</f>
        <v>0</v>
      </c>
      <c r="S414" s="104">
        <v>0</v>
      </c>
      <c r="T414" s="105">
        <f>S414*H414</f>
        <v>0</v>
      </c>
      <c r="U414" s="20"/>
      <c r="V414" s="20"/>
      <c r="W414" s="20"/>
      <c r="X414" s="20"/>
      <c r="Y414" s="20"/>
      <c r="Z414" s="20"/>
      <c r="AA414" s="20"/>
      <c r="AB414" s="20"/>
      <c r="AC414" s="20"/>
      <c r="AD414" s="20"/>
      <c r="AE414" s="20"/>
      <c r="AR414" s="106" t="s">
        <v>115</v>
      </c>
      <c r="AT414" s="106" t="s">
        <v>111</v>
      </c>
      <c r="AU414" s="106" t="s">
        <v>116</v>
      </c>
      <c r="AY414" s="12" t="s">
        <v>109</v>
      </c>
      <c r="BE414" s="107">
        <f>IF(N414="základná",J414,0)</f>
        <v>0</v>
      </c>
      <c r="BF414" s="107">
        <f>IF(N414="znížená",J414,0)</f>
        <v>0</v>
      </c>
      <c r="BG414" s="107">
        <f>IF(N414="zákl. prenesená",J414,0)</f>
        <v>0</v>
      </c>
      <c r="BH414" s="107">
        <f>IF(N414="zníž. prenesená",J414,0)</f>
        <v>0</v>
      </c>
      <c r="BI414" s="107">
        <f>IF(N414="nulová",J414,0)</f>
        <v>0</v>
      </c>
      <c r="BJ414" s="12" t="s">
        <v>116</v>
      </c>
      <c r="BK414" s="107">
        <f>ROUND(I414*H414,2)</f>
        <v>0</v>
      </c>
      <c r="BL414" s="12" t="s">
        <v>115</v>
      </c>
      <c r="BM414" s="106" t="s">
        <v>453</v>
      </c>
    </row>
    <row r="415" spans="1:65" s="7" customFormat="1" ht="22.9" customHeight="1" x14ac:dyDescent="0.2">
      <c r="B415" s="85"/>
      <c r="D415" s="86" t="s">
        <v>40</v>
      </c>
      <c r="E415" s="162" t="s">
        <v>115</v>
      </c>
      <c r="F415" s="162" t="s">
        <v>454</v>
      </c>
      <c r="I415" s="178"/>
      <c r="J415" s="180">
        <f>SUM(J416:J494)</f>
        <v>0</v>
      </c>
      <c r="L415" s="85"/>
      <c r="M415" s="88"/>
      <c r="N415" s="89"/>
      <c r="O415" s="89"/>
      <c r="P415" s="90">
        <f>SUM(P416:P499)</f>
        <v>2.943816</v>
      </c>
      <c r="Q415" s="89"/>
      <c r="R415" s="90">
        <f>SUM(R416:R499)</f>
        <v>1.9264799999999999E-2</v>
      </c>
      <c r="S415" s="89"/>
      <c r="T415" s="91">
        <f>SUM(T416:T499)</f>
        <v>0</v>
      </c>
      <c r="AR415" s="86" t="s">
        <v>42</v>
      </c>
      <c r="AT415" s="92" t="s">
        <v>40</v>
      </c>
      <c r="AU415" s="92" t="s">
        <v>42</v>
      </c>
      <c r="AY415" s="86" t="s">
        <v>109</v>
      </c>
      <c r="BK415" s="93">
        <f>SUM(BK416:BK499)</f>
        <v>0</v>
      </c>
    </row>
    <row r="416" spans="1:65" s="2" customFormat="1" ht="24.2" customHeight="1" x14ac:dyDescent="0.2">
      <c r="A416" s="20"/>
      <c r="B416" s="95"/>
      <c r="C416" s="96">
        <v>38</v>
      </c>
      <c r="D416" s="96" t="s">
        <v>111</v>
      </c>
      <c r="E416" s="97" t="s">
        <v>455</v>
      </c>
      <c r="F416" s="98" t="s">
        <v>456</v>
      </c>
      <c r="G416" s="99" t="s">
        <v>114</v>
      </c>
      <c r="H416" s="100">
        <v>310.20699999999999</v>
      </c>
      <c r="I416" s="100"/>
      <c r="J416" s="100">
        <f>SUM(H416*I416)</f>
        <v>0</v>
      </c>
      <c r="K416" s="101"/>
      <c r="L416" s="21"/>
      <c r="M416" s="102" t="s">
        <v>0</v>
      </c>
      <c r="N416" s="103" t="s">
        <v>24</v>
      </c>
      <c r="O416" s="104">
        <v>0</v>
      </c>
      <c r="P416" s="104">
        <f>O416*H416</f>
        <v>0</v>
      </c>
      <c r="Q416" s="104">
        <v>0</v>
      </c>
      <c r="R416" s="104">
        <f>Q416*H416</f>
        <v>0</v>
      </c>
      <c r="S416" s="104">
        <v>0</v>
      </c>
      <c r="T416" s="105">
        <f>S416*H416</f>
        <v>0</v>
      </c>
      <c r="U416" s="20"/>
      <c r="V416" s="20"/>
      <c r="W416" s="20"/>
      <c r="X416" s="20"/>
      <c r="Y416" s="20"/>
      <c r="Z416" s="20"/>
      <c r="AA416" s="20"/>
      <c r="AB416" s="20"/>
      <c r="AC416" s="20"/>
      <c r="AD416" s="20"/>
      <c r="AE416" s="20"/>
      <c r="AR416" s="106" t="s">
        <v>115</v>
      </c>
      <c r="AT416" s="106" t="s">
        <v>111</v>
      </c>
      <c r="AU416" s="106" t="s">
        <v>116</v>
      </c>
      <c r="AY416" s="12" t="s">
        <v>109</v>
      </c>
      <c r="BE416" s="107">
        <f>IF(N416="základná",J416,0)</f>
        <v>0</v>
      </c>
      <c r="BF416" s="107">
        <f>IF(N416="znížená",J416,0)</f>
        <v>0</v>
      </c>
      <c r="BG416" s="107">
        <f>IF(N416="zákl. prenesená",J416,0)</f>
        <v>0</v>
      </c>
      <c r="BH416" s="107">
        <f>IF(N416="zníž. prenesená",J416,0)</f>
        <v>0</v>
      </c>
      <c r="BI416" s="107">
        <f>IF(N416="nulová",J416,0)</f>
        <v>0</v>
      </c>
      <c r="BJ416" s="12" t="s">
        <v>116</v>
      </c>
      <c r="BK416" s="107">
        <f>ROUND(I416*H416,2)</f>
        <v>0</v>
      </c>
      <c r="BL416" s="12" t="s">
        <v>115</v>
      </c>
      <c r="BM416" s="106" t="s">
        <v>457</v>
      </c>
    </row>
    <row r="417" spans="1:65" s="9" customFormat="1" x14ac:dyDescent="0.2">
      <c r="B417" s="115"/>
      <c r="D417" s="109" t="s">
        <v>117</v>
      </c>
      <c r="E417" s="116" t="s">
        <v>0</v>
      </c>
      <c r="F417" s="117" t="s">
        <v>458</v>
      </c>
      <c r="H417" s="118">
        <v>235.99199999999999</v>
      </c>
      <c r="I417" s="118"/>
      <c r="J417" s="118"/>
      <c r="L417" s="115"/>
      <c r="M417" s="119"/>
      <c r="N417" s="120"/>
      <c r="O417" s="120"/>
      <c r="P417" s="120"/>
      <c r="Q417" s="120"/>
      <c r="R417" s="120"/>
      <c r="S417" s="120"/>
      <c r="T417" s="121"/>
      <c r="AT417" s="116" t="s">
        <v>117</v>
      </c>
      <c r="AU417" s="116" t="s">
        <v>116</v>
      </c>
      <c r="AV417" s="9" t="s">
        <v>116</v>
      </c>
      <c r="AW417" s="9" t="s">
        <v>15</v>
      </c>
      <c r="AX417" s="9" t="s">
        <v>41</v>
      </c>
      <c r="AY417" s="116" t="s">
        <v>109</v>
      </c>
    </row>
    <row r="418" spans="1:65" s="8" customFormat="1" x14ac:dyDescent="0.2">
      <c r="B418" s="108"/>
      <c r="D418" s="109" t="s">
        <v>117</v>
      </c>
      <c r="E418" s="110" t="s">
        <v>0</v>
      </c>
      <c r="F418" s="111" t="s">
        <v>459</v>
      </c>
      <c r="H418" s="110" t="s">
        <v>0</v>
      </c>
      <c r="I418" s="181"/>
      <c r="J418" s="181"/>
      <c r="L418" s="108"/>
      <c r="M418" s="112"/>
      <c r="N418" s="113"/>
      <c r="O418" s="113"/>
      <c r="P418" s="113"/>
      <c r="Q418" s="113"/>
      <c r="R418" s="113"/>
      <c r="S418" s="113"/>
      <c r="T418" s="114"/>
      <c r="AT418" s="110" t="s">
        <v>117</v>
      </c>
      <c r="AU418" s="110" t="s">
        <v>116</v>
      </c>
      <c r="AV418" s="8" t="s">
        <v>42</v>
      </c>
      <c r="AW418" s="8" t="s">
        <v>15</v>
      </c>
      <c r="AX418" s="8" t="s">
        <v>41</v>
      </c>
      <c r="AY418" s="110" t="s">
        <v>109</v>
      </c>
    </row>
    <row r="419" spans="1:65" s="9" customFormat="1" x14ac:dyDescent="0.2">
      <c r="B419" s="115"/>
      <c r="D419" s="109" t="s">
        <v>117</v>
      </c>
      <c r="E419" s="116" t="s">
        <v>0</v>
      </c>
      <c r="F419" s="117" t="s">
        <v>460</v>
      </c>
      <c r="H419" s="118">
        <v>70.798000000000002</v>
      </c>
      <c r="I419" s="118"/>
      <c r="J419" s="118"/>
      <c r="L419" s="115"/>
      <c r="M419" s="119"/>
      <c r="N419" s="120"/>
      <c r="O419" s="120"/>
      <c r="P419" s="120"/>
      <c r="Q419" s="120"/>
      <c r="R419" s="120"/>
      <c r="S419" s="120"/>
      <c r="T419" s="121"/>
      <c r="AT419" s="116" t="s">
        <v>117</v>
      </c>
      <c r="AU419" s="116" t="s">
        <v>116</v>
      </c>
      <c r="AV419" s="9" t="s">
        <v>116</v>
      </c>
      <c r="AW419" s="9" t="s">
        <v>15</v>
      </c>
      <c r="AX419" s="9" t="s">
        <v>41</v>
      </c>
      <c r="AY419" s="116" t="s">
        <v>109</v>
      </c>
    </row>
    <row r="420" spans="1:65" s="11" customFormat="1" x14ac:dyDescent="0.2">
      <c r="B420" s="129"/>
      <c r="D420" s="109" t="s">
        <v>117</v>
      </c>
      <c r="E420" s="130" t="s">
        <v>0</v>
      </c>
      <c r="F420" s="131" t="s">
        <v>153</v>
      </c>
      <c r="H420" s="132">
        <v>306.79000000000002</v>
      </c>
      <c r="I420" s="132"/>
      <c r="J420" s="132"/>
      <c r="L420" s="129"/>
      <c r="M420" s="133"/>
      <c r="N420" s="134"/>
      <c r="O420" s="134"/>
      <c r="P420" s="134"/>
      <c r="Q420" s="134"/>
      <c r="R420" s="134"/>
      <c r="S420" s="134"/>
      <c r="T420" s="135"/>
      <c r="AT420" s="130" t="s">
        <v>117</v>
      </c>
      <c r="AU420" s="130" t="s">
        <v>116</v>
      </c>
      <c r="AV420" s="11" t="s">
        <v>124</v>
      </c>
      <c r="AW420" s="11" t="s">
        <v>15</v>
      </c>
      <c r="AX420" s="11" t="s">
        <v>41</v>
      </c>
      <c r="AY420" s="130" t="s">
        <v>109</v>
      </c>
    </row>
    <row r="421" spans="1:65" s="8" customFormat="1" x14ac:dyDescent="0.2">
      <c r="B421" s="108"/>
      <c r="D421" s="109" t="s">
        <v>117</v>
      </c>
      <c r="E421" s="110" t="s">
        <v>0</v>
      </c>
      <c r="F421" s="111" t="s">
        <v>461</v>
      </c>
      <c r="H421" s="110" t="s">
        <v>0</v>
      </c>
      <c r="I421" s="181"/>
      <c r="J421" s="181"/>
      <c r="L421" s="108"/>
      <c r="M421" s="112"/>
      <c r="N421" s="113"/>
      <c r="O421" s="113"/>
      <c r="P421" s="113"/>
      <c r="Q421" s="113"/>
      <c r="R421" s="113"/>
      <c r="S421" s="113"/>
      <c r="T421" s="114"/>
      <c r="AT421" s="110" t="s">
        <v>117</v>
      </c>
      <c r="AU421" s="110" t="s">
        <v>116</v>
      </c>
      <c r="AV421" s="8" t="s">
        <v>42</v>
      </c>
      <c r="AW421" s="8" t="s">
        <v>15</v>
      </c>
      <c r="AX421" s="8" t="s">
        <v>41</v>
      </c>
      <c r="AY421" s="110" t="s">
        <v>109</v>
      </c>
    </row>
    <row r="422" spans="1:65" s="9" customFormat="1" x14ac:dyDescent="0.2">
      <c r="B422" s="115"/>
      <c r="D422" s="109" t="s">
        <v>117</v>
      </c>
      <c r="E422" s="116" t="s">
        <v>0</v>
      </c>
      <c r="F422" s="117" t="s">
        <v>462</v>
      </c>
      <c r="H422" s="118">
        <v>3.4169999999999998</v>
      </c>
      <c r="I422" s="118"/>
      <c r="J422" s="118"/>
      <c r="L422" s="115"/>
      <c r="M422" s="119"/>
      <c r="N422" s="120"/>
      <c r="O422" s="120"/>
      <c r="P422" s="120"/>
      <c r="Q422" s="120"/>
      <c r="R422" s="120"/>
      <c r="S422" s="120"/>
      <c r="T422" s="121"/>
      <c r="AT422" s="116" t="s">
        <v>117</v>
      </c>
      <c r="AU422" s="116" t="s">
        <v>116</v>
      </c>
      <c r="AV422" s="9" t="s">
        <v>116</v>
      </c>
      <c r="AW422" s="9" t="s">
        <v>15</v>
      </c>
      <c r="AX422" s="9" t="s">
        <v>41</v>
      </c>
      <c r="AY422" s="116" t="s">
        <v>109</v>
      </c>
    </row>
    <row r="423" spans="1:65" s="11" customFormat="1" x14ac:dyDescent="0.2">
      <c r="B423" s="129"/>
      <c r="D423" s="109" t="s">
        <v>117</v>
      </c>
      <c r="E423" s="130" t="s">
        <v>0</v>
      </c>
      <c r="F423" s="131" t="s">
        <v>153</v>
      </c>
      <c r="H423" s="132">
        <v>3.4169999999999998</v>
      </c>
      <c r="I423" s="132"/>
      <c r="J423" s="132"/>
      <c r="L423" s="129"/>
      <c r="M423" s="133"/>
      <c r="N423" s="134"/>
      <c r="O423" s="134"/>
      <c r="P423" s="134"/>
      <c r="Q423" s="134"/>
      <c r="R423" s="134"/>
      <c r="S423" s="134"/>
      <c r="T423" s="135"/>
      <c r="AT423" s="130" t="s">
        <v>117</v>
      </c>
      <c r="AU423" s="130" t="s">
        <v>116</v>
      </c>
      <c r="AV423" s="11" t="s">
        <v>124</v>
      </c>
      <c r="AW423" s="11" t="s">
        <v>15</v>
      </c>
      <c r="AX423" s="11" t="s">
        <v>41</v>
      </c>
      <c r="AY423" s="130" t="s">
        <v>109</v>
      </c>
    </row>
    <row r="424" spans="1:65" s="10" customFormat="1" x14ac:dyDescent="0.2">
      <c r="B424" s="122"/>
      <c r="D424" s="109" t="s">
        <v>117</v>
      </c>
      <c r="E424" s="123" t="s">
        <v>0</v>
      </c>
      <c r="F424" s="124" t="s">
        <v>121</v>
      </c>
      <c r="H424" s="125">
        <v>310.20699999999999</v>
      </c>
      <c r="I424" s="125"/>
      <c r="J424" s="125"/>
      <c r="L424" s="122"/>
      <c r="M424" s="126"/>
      <c r="N424" s="127"/>
      <c r="O424" s="127"/>
      <c r="P424" s="127"/>
      <c r="Q424" s="127"/>
      <c r="R424" s="127"/>
      <c r="S424" s="127"/>
      <c r="T424" s="128"/>
      <c r="AT424" s="123" t="s">
        <v>117</v>
      </c>
      <c r="AU424" s="123" t="s">
        <v>116</v>
      </c>
      <c r="AV424" s="10" t="s">
        <v>115</v>
      </c>
      <c r="AW424" s="10" t="s">
        <v>15</v>
      </c>
      <c r="AX424" s="10" t="s">
        <v>42</v>
      </c>
      <c r="AY424" s="123" t="s">
        <v>109</v>
      </c>
    </row>
    <row r="425" spans="1:65" s="2" customFormat="1" ht="16.5" customHeight="1" x14ac:dyDescent="0.2">
      <c r="A425" s="20"/>
      <c r="B425" s="95"/>
      <c r="C425" s="96"/>
      <c r="D425" s="96" t="s">
        <v>111</v>
      </c>
      <c r="E425" s="97" t="s">
        <v>463</v>
      </c>
      <c r="F425" s="98" t="s">
        <v>464</v>
      </c>
      <c r="G425" s="99" t="s">
        <v>214</v>
      </c>
      <c r="H425" s="100">
        <v>5.52</v>
      </c>
      <c r="I425" s="100"/>
      <c r="J425" s="100">
        <f>ROUND(I425*H425,2)</f>
        <v>0</v>
      </c>
      <c r="K425" s="101"/>
      <c r="L425" s="21"/>
      <c r="M425" s="102" t="s">
        <v>0</v>
      </c>
      <c r="N425" s="103" t="s">
        <v>24</v>
      </c>
      <c r="O425" s="104">
        <v>0.32729999999999998</v>
      </c>
      <c r="P425" s="104">
        <f>O425*H425</f>
        <v>1.8066959999999999</v>
      </c>
      <c r="Q425" s="104">
        <v>3.49E-3</v>
      </c>
      <c r="R425" s="104">
        <f>Q425*H425</f>
        <v>1.9264799999999999E-2</v>
      </c>
      <c r="S425" s="104">
        <v>0</v>
      </c>
      <c r="T425" s="105">
        <f>S425*H425</f>
        <v>0</v>
      </c>
      <c r="U425" s="20"/>
      <c r="V425" s="20"/>
      <c r="W425" s="20"/>
      <c r="X425" s="20"/>
      <c r="Y425" s="20"/>
      <c r="Z425" s="20"/>
      <c r="AA425" s="20"/>
      <c r="AB425" s="20"/>
      <c r="AC425" s="20"/>
      <c r="AD425" s="20"/>
      <c r="AE425" s="20"/>
      <c r="AR425" s="106" t="s">
        <v>115</v>
      </c>
      <c r="AT425" s="106" t="s">
        <v>111</v>
      </c>
      <c r="AU425" s="106" t="s">
        <v>116</v>
      </c>
      <c r="AY425" s="12" t="s">
        <v>109</v>
      </c>
      <c r="BE425" s="107">
        <f>IF(N425="základná",J425,0)</f>
        <v>0</v>
      </c>
      <c r="BF425" s="107">
        <f>IF(N425="znížená",J425,0)</f>
        <v>0</v>
      </c>
      <c r="BG425" s="107">
        <f>IF(N425="zákl. prenesená",J425,0)</f>
        <v>0</v>
      </c>
      <c r="BH425" s="107">
        <f>IF(N425="zníž. prenesená",J425,0)</f>
        <v>0</v>
      </c>
      <c r="BI425" s="107">
        <f>IF(N425="nulová",J425,0)</f>
        <v>0</v>
      </c>
      <c r="BJ425" s="12" t="s">
        <v>116</v>
      </c>
      <c r="BK425" s="107">
        <f>ROUND(I425*H425,2)</f>
        <v>0</v>
      </c>
      <c r="BL425" s="12" t="s">
        <v>115</v>
      </c>
      <c r="BM425" s="106" t="s">
        <v>465</v>
      </c>
    </row>
    <row r="426" spans="1:65" s="8" customFormat="1" x14ac:dyDescent="0.2">
      <c r="B426" s="108"/>
      <c r="D426" s="109" t="s">
        <v>117</v>
      </c>
      <c r="E426" s="110" t="s">
        <v>0</v>
      </c>
      <c r="F426" s="111" t="s">
        <v>466</v>
      </c>
      <c r="H426" s="110" t="s">
        <v>0</v>
      </c>
      <c r="I426" s="181"/>
      <c r="J426" s="181"/>
      <c r="L426" s="108"/>
      <c r="M426" s="112"/>
      <c r="N426" s="113"/>
      <c r="O426" s="113"/>
      <c r="P426" s="113"/>
      <c r="Q426" s="113"/>
      <c r="R426" s="113"/>
      <c r="S426" s="113"/>
      <c r="T426" s="114"/>
      <c r="AT426" s="110" t="s">
        <v>117</v>
      </c>
      <c r="AU426" s="110" t="s">
        <v>116</v>
      </c>
      <c r="AV426" s="8" t="s">
        <v>42</v>
      </c>
      <c r="AW426" s="8" t="s">
        <v>15</v>
      </c>
      <c r="AX426" s="8" t="s">
        <v>41</v>
      </c>
      <c r="AY426" s="110" t="s">
        <v>109</v>
      </c>
    </row>
    <row r="427" spans="1:65" s="9" customFormat="1" x14ac:dyDescent="0.2">
      <c r="B427" s="115"/>
      <c r="D427" s="109" t="s">
        <v>117</v>
      </c>
      <c r="E427" s="116" t="s">
        <v>0</v>
      </c>
      <c r="F427" s="117" t="s">
        <v>467</v>
      </c>
      <c r="H427" s="118">
        <v>4.32</v>
      </c>
      <c r="I427" s="118"/>
      <c r="J427" s="118"/>
      <c r="L427" s="115"/>
      <c r="M427" s="119"/>
      <c r="N427" s="120"/>
      <c r="O427" s="120"/>
      <c r="P427" s="120"/>
      <c r="Q427" s="120"/>
      <c r="R427" s="120"/>
      <c r="S427" s="120"/>
      <c r="T427" s="121"/>
      <c r="AT427" s="116" t="s">
        <v>117</v>
      </c>
      <c r="AU427" s="116" t="s">
        <v>116</v>
      </c>
      <c r="AV427" s="9" t="s">
        <v>116</v>
      </c>
      <c r="AW427" s="9" t="s">
        <v>15</v>
      </c>
      <c r="AX427" s="9" t="s">
        <v>41</v>
      </c>
      <c r="AY427" s="116" t="s">
        <v>109</v>
      </c>
    </row>
    <row r="428" spans="1:65" s="9" customFormat="1" x14ac:dyDescent="0.2">
      <c r="B428" s="115"/>
      <c r="D428" s="109" t="s">
        <v>117</v>
      </c>
      <c r="E428" s="116" t="s">
        <v>0</v>
      </c>
      <c r="F428" s="117" t="s">
        <v>468</v>
      </c>
      <c r="H428" s="118">
        <v>0.48</v>
      </c>
      <c r="I428" s="118"/>
      <c r="J428" s="118"/>
      <c r="L428" s="115"/>
      <c r="M428" s="119"/>
      <c r="N428" s="120"/>
      <c r="O428" s="120"/>
      <c r="P428" s="120"/>
      <c r="Q428" s="120"/>
      <c r="R428" s="120"/>
      <c r="S428" s="120"/>
      <c r="T428" s="121"/>
      <c r="AT428" s="116" t="s">
        <v>117</v>
      </c>
      <c r="AU428" s="116" t="s">
        <v>116</v>
      </c>
      <c r="AV428" s="9" t="s">
        <v>116</v>
      </c>
      <c r="AW428" s="9" t="s">
        <v>15</v>
      </c>
      <c r="AX428" s="9" t="s">
        <v>41</v>
      </c>
      <c r="AY428" s="116" t="s">
        <v>109</v>
      </c>
    </row>
    <row r="429" spans="1:65" s="9" customFormat="1" x14ac:dyDescent="0.2">
      <c r="B429" s="115"/>
      <c r="D429" s="109" t="s">
        <v>117</v>
      </c>
      <c r="E429" s="116" t="s">
        <v>0</v>
      </c>
      <c r="F429" s="117" t="s">
        <v>469</v>
      </c>
      <c r="H429" s="118">
        <v>0.72</v>
      </c>
      <c r="I429" s="118"/>
      <c r="J429" s="118"/>
      <c r="L429" s="115"/>
      <c r="M429" s="119"/>
      <c r="N429" s="120"/>
      <c r="O429" s="120"/>
      <c r="P429" s="120"/>
      <c r="Q429" s="120"/>
      <c r="R429" s="120"/>
      <c r="S429" s="120"/>
      <c r="T429" s="121"/>
      <c r="AT429" s="116" t="s">
        <v>117</v>
      </c>
      <c r="AU429" s="116" t="s">
        <v>116</v>
      </c>
      <c r="AV429" s="9" t="s">
        <v>116</v>
      </c>
      <c r="AW429" s="9" t="s">
        <v>15</v>
      </c>
      <c r="AX429" s="9" t="s">
        <v>41</v>
      </c>
      <c r="AY429" s="116" t="s">
        <v>109</v>
      </c>
    </row>
    <row r="430" spans="1:65" s="10" customFormat="1" x14ac:dyDescent="0.2">
      <c r="B430" s="122"/>
      <c r="D430" s="109" t="s">
        <v>117</v>
      </c>
      <c r="E430" s="123" t="s">
        <v>0</v>
      </c>
      <c r="F430" s="124" t="s">
        <v>470</v>
      </c>
      <c r="H430" s="125">
        <v>5.52</v>
      </c>
      <c r="I430" s="125"/>
      <c r="J430" s="125"/>
      <c r="L430" s="122"/>
      <c r="M430" s="126"/>
      <c r="N430" s="127"/>
      <c r="O430" s="127"/>
      <c r="P430" s="127"/>
      <c r="Q430" s="127"/>
      <c r="R430" s="127"/>
      <c r="S430" s="127"/>
      <c r="T430" s="128"/>
      <c r="AT430" s="123" t="s">
        <v>117</v>
      </c>
      <c r="AU430" s="123" t="s">
        <v>116</v>
      </c>
      <c r="AV430" s="10" t="s">
        <v>115</v>
      </c>
      <c r="AW430" s="10" t="s">
        <v>15</v>
      </c>
      <c r="AX430" s="10" t="s">
        <v>42</v>
      </c>
      <c r="AY430" s="123" t="s">
        <v>109</v>
      </c>
    </row>
    <row r="431" spans="1:65" s="2" customFormat="1" ht="16.5" customHeight="1" x14ac:dyDescent="0.2">
      <c r="A431" s="20"/>
      <c r="B431" s="95"/>
      <c r="C431" s="96"/>
      <c r="D431" s="96" t="s">
        <v>111</v>
      </c>
      <c r="E431" s="97" t="s">
        <v>471</v>
      </c>
      <c r="F431" s="98" t="s">
        <v>472</v>
      </c>
      <c r="G431" s="99" t="s">
        <v>214</v>
      </c>
      <c r="H431" s="100">
        <v>5.52</v>
      </c>
      <c r="I431" s="100"/>
      <c r="J431" s="100">
        <f>ROUND(I431*H431,2)</f>
        <v>0</v>
      </c>
      <c r="K431" s="101"/>
      <c r="L431" s="21"/>
      <c r="M431" s="102" t="s">
        <v>0</v>
      </c>
      <c r="N431" s="103" t="s">
        <v>24</v>
      </c>
      <c r="O431" s="104">
        <v>0.20599999999999999</v>
      </c>
      <c r="P431" s="104">
        <f>O431*H431</f>
        <v>1.1371199999999999</v>
      </c>
      <c r="Q431" s="104">
        <v>0</v>
      </c>
      <c r="R431" s="104">
        <f>Q431*H431</f>
        <v>0</v>
      </c>
      <c r="S431" s="104">
        <v>0</v>
      </c>
      <c r="T431" s="105">
        <f>S431*H431</f>
        <v>0</v>
      </c>
      <c r="U431" s="20"/>
      <c r="V431" s="20"/>
      <c r="W431" s="20"/>
      <c r="X431" s="20"/>
      <c r="Y431" s="20"/>
      <c r="Z431" s="20"/>
      <c r="AA431" s="20"/>
      <c r="AB431" s="20"/>
      <c r="AC431" s="20"/>
      <c r="AD431" s="20"/>
      <c r="AE431" s="20"/>
      <c r="AR431" s="106" t="s">
        <v>115</v>
      </c>
      <c r="AT431" s="106" t="s">
        <v>111</v>
      </c>
      <c r="AU431" s="106" t="s">
        <v>116</v>
      </c>
      <c r="AY431" s="12" t="s">
        <v>109</v>
      </c>
      <c r="BE431" s="107">
        <f>IF(N431="základná",J431,0)</f>
        <v>0</v>
      </c>
      <c r="BF431" s="107">
        <f>IF(N431="znížená",J431,0)</f>
        <v>0</v>
      </c>
      <c r="BG431" s="107">
        <f>IF(N431="zákl. prenesená",J431,0)</f>
        <v>0</v>
      </c>
      <c r="BH431" s="107">
        <f>IF(N431="zníž. prenesená",J431,0)</f>
        <v>0</v>
      </c>
      <c r="BI431" s="107">
        <f>IF(N431="nulová",J431,0)</f>
        <v>0</v>
      </c>
      <c r="BJ431" s="12" t="s">
        <v>116</v>
      </c>
      <c r="BK431" s="107">
        <f>ROUND(I431*H431,2)</f>
        <v>0</v>
      </c>
      <c r="BL431" s="12" t="s">
        <v>115</v>
      </c>
      <c r="BM431" s="106" t="s">
        <v>473</v>
      </c>
    </row>
    <row r="432" spans="1:65" s="2" customFormat="1" ht="24.2" customHeight="1" x14ac:dyDescent="0.2">
      <c r="A432" s="20"/>
      <c r="B432" s="95"/>
      <c r="C432" s="96">
        <v>39</v>
      </c>
      <c r="D432" s="96" t="s">
        <v>111</v>
      </c>
      <c r="E432" s="97" t="s">
        <v>474</v>
      </c>
      <c r="F432" s="98" t="s">
        <v>475</v>
      </c>
      <c r="G432" s="99" t="s">
        <v>214</v>
      </c>
      <c r="H432" s="100">
        <v>1206.1600000000001</v>
      </c>
      <c r="I432" s="100"/>
      <c r="J432" s="100">
        <f>SUM(H432*I432)</f>
        <v>0</v>
      </c>
      <c r="K432" s="101"/>
      <c r="L432" s="21"/>
      <c r="M432" s="102" t="s">
        <v>0</v>
      </c>
      <c r="N432" s="103" t="s">
        <v>24</v>
      </c>
      <c r="O432" s="104">
        <v>0</v>
      </c>
      <c r="P432" s="104">
        <f>O432*H432</f>
        <v>0</v>
      </c>
      <c r="Q432" s="104">
        <v>0</v>
      </c>
      <c r="R432" s="104">
        <f>Q432*H432</f>
        <v>0</v>
      </c>
      <c r="S432" s="104">
        <v>0</v>
      </c>
      <c r="T432" s="105">
        <f>S432*H432</f>
        <v>0</v>
      </c>
      <c r="U432" s="20"/>
      <c r="V432" s="20"/>
      <c r="W432" s="20"/>
      <c r="X432" s="20"/>
      <c r="Y432" s="20"/>
      <c r="Z432" s="20"/>
      <c r="AA432" s="20"/>
      <c r="AB432" s="20"/>
      <c r="AC432" s="20"/>
      <c r="AD432" s="20"/>
      <c r="AE432" s="20"/>
      <c r="AR432" s="106" t="s">
        <v>115</v>
      </c>
      <c r="AT432" s="106" t="s">
        <v>111</v>
      </c>
      <c r="AU432" s="106" t="s">
        <v>116</v>
      </c>
      <c r="AY432" s="12" t="s">
        <v>109</v>
      </c>
      <c r="BE432" s="107">
        <f>IF(N432="základná",J432,0)</f>
        <v>0</v>
      </c>
      <c r="BF432" s="107">
        <f>IF(N432="znížená",J432,0)</f>
        <v>0</v>
      </c>
      <c r="BG432" s="107">
        <f>IF(N432="zákl. prenesená",J432,0)</f>
        <v>0</v>
      </c>
      <c r="BH432" s="107">
        <f>IF(N432="zníž. prenesená",J432,0)</f>
        <v>0</v>
      </c>
      <c r="BI432" s="107">
        <f>IF(N432="nulová",J432,0)</f>
        <v>0</v>
      </c>
      <c r="BJ432" s="12" t="s">
        <v>116</v>
      </c>
      <c r="BK432" s="107">
        <f>ROUND(I432*H432,2)</f>
        <v>0</v>
      </c>
      <c r="BL432" s="12" t="s">
        <v>115</v>
      </c>
      <c r="BM432" s="106" t="s">
        <v>476</v>
      </c>
    </row>
    <row r="433" spans="1:65" s="9" customFormat="1" x14ac:dyDescent="0.2">
      <c r="B433" s="115"/>
      <c r="D433" s="109" t="s">
        <v>117</v>
      </c>
      <c r="E433" s="116" t="s">
        <v>0</v>
      </c>
      <c r="F433" s="117" t="s">
        <v>477</v>
      </c>
      <c r="H433" s="118">
        <v>1206.1600000000001</v>
      </c>
      <c r="I433" s="118"/>
      <c r="J433" s="118"/>
      <c r="L433" s="115"/>
      <c r="M433" s="119"/>
      <c r="N433" s="120"/>
      <c r="O433" s="120"/>
      <c r="P433" s="120"/>
      <c r="Q433" s="120"/>
      <c r="R433" s="120"/>
      <c r="S433" s="120"/>
      <c r="T433" s="121"/>
      <c r="AT433" s="116" t="s">
        <v>117</v>
      </c>
      <c r="AU433" s="116" t="s">
        <v>116</v>
      </c>
      <c r="AV433" s="9" t="s">
        <v>116</v>
      </c>
      <c r="AW433" s="9" t="s">
        <v>15</v>
      </c>
      <c r="AX433" s="9" t="s">
        <v>41</v>
      </c>
      <c r="AY433" s="116" t="s">
        <v>109</v>
      </c>
    </row>
    <row r="434" spans="1:65" s="10" customFormat="1" x14ac:dyDescent="0.2">
      <c r="B434" s="122"/>
      <c r="D434" s="109" t="s">
        <v>117</v>
      </c>
      <c r="E434" s="123" t="s">
        <v>0</v>
      </c>
      <c r="F434" s="124" t="s">
        <v>121</v>
      </c>
      <c r="H434" s="125">
        <v>1206.1600000000001</v>
      </c>
      <c r="I434" s="125"/>
      <c r="J434" s="125"/>
      <c r="L434" s="122"/>
      <c r="M434" s="126"/>
      <c r="N434" s="127"/>
      <c r="O434" s="127"/>
      <c r="P434" s="127"/>
      <c r="Q434" s="127"/>
      <c r="R434" s="127"/>
      <c r="S434" s="127"/>
      <c r="T434" s="128"/>
      <c r="AT434" s="123" t="s">
        <v>117</v>
      </c>
      <c r="AU434" s="123" t="s">
        <v>116</v>
      </c>
      <c r="AV434" s="10" t="s">
        <v>115</v>
      </c>
      <c r="AW434" s="10" t="s">
        <v>15</v>
      </c>
      <c r="AX434" s="10" t="s">
        <v>42</v>
      </c>
      <c r="AY434" s="123" t="s">
        <v>109</v>
      </c>
    </row>
    <row r="435" spans="1:65" s="2" customFormat="1" ht="24.2" customHeight="1" x14ac:dyDescent="0.2">
      <c r="A435" s="20"/>
      <c r="B435" s="95"/>
      <c r="C435" s="96">
        <v>40</v>
      </c>
      <c r="D435" s="96" t="s">
        <v>111</v>
      </c>
      <c r="E435" s="97" t="s">
        <v>478</v>
      </c>
      <c r="F435" s="98" t="s">
        <v>479</v>
      </c>
      <c r="G435" s="99" t="s">
        <v>214</v>
      </c>
      <c r="H435" s="100">
        <v>1206.1600000000001</v>
      </c>
      <c r="I435" s="100"/>
      <c r="J435" s="100">
        <f>SUM(H435*I435)</f>
        <v>0</v>
      </c>
      <c r="K435" s="101"/>
      <c r="L435" s="21"/>
      <c r="M435" s="102" t="s">
        <v>0</v>
      </c>
      <c r="N435" s="103" t="s">
        <v>24</v>
      </c>
      <c r="O435" s="104">
        <v>0</v>
      </c>
      <c r="P435" s="104">
        <f>O435*H435</f>
        <v>0</v>
      </c>
      <c r="Q435" s="104">
        <v>0</v>
      </c>
      <c r="R435" s="104">
        <f>Q435*H435</f>
        <v>0</v>
      </c>
      <c r="S435" s="104">
        <v>0</v>
      </c>
      <c r="T435" s="105">
        <f>S435*H435</f>
        <v>0</v>
      </c>
      <c r="U435" s="20"/>
      <c r="V435" s="20"/>
      <c r="W435" s="20"/>
      <c r="X435" s="20"/>
      <c r="Y435" s="20"/>
      <c r="Z435" s="20"/>
      <c r="AA435" s="20"/>
      <c r="AB435" s="20"/>
      <c r="AC435" s="20"/>
      <c r="AD435" s="20"/>
      <c r="AE435" s="20"/>
      <c r="AR435" s="106" t="s">
        <v>115</v>
      </c>
      <c r="AT435" s="106" t="s">
        <v>111</v>
      </c>
      <c r="AU435" s="106" t="s">
        <v>116</v>
      </c>
      <c r="AY435" s="12" t="s">
        <v>109</v>
      </c>
      <c r="BE435" s="107">
        <f>IF(N435="základná",J435,0)</f>
        <v>0</v>
      </c>
      <c r="BF435" s="107">
        <f>IF(N435="znížená",J435,0)</f>
        <v>0</v>
      </c>
      <c r="BG435" s="107">
        <f>IF(N435="zákl. prenesená",J435,0)</f>
        <v>0</v>
      </c>
      <c r="BH435" s="107">
        <f>IF(N435="zníž. prenesená",J435,0)</f>
        <v>0</v>
      </c>
      <c r="BI435" s="107">
        <f>IF(N435="nulová",J435,0)</f>
        <v>0</v>
      </c>
      <c r="BJ435" s="12" t="s">
        <v>116</v>
      </c>
      <c r="BK435" s="107">
        <f>ROUND(I435*H435,2)</f>
        <v>0</v>
      </c>
      <c r="BL435" s="12" t="s">
        <v>115</v>
      </c>
      <c r="BM435" s="106" t="s">
        <v>480</v>
      </c>
    </row>
    <row r="436" spans="1:65" s="9" customFormat="1" x14ac:dyDescent="0.2">
      <c r="B436" s="115"/>
      <c r="D436" s="109" t="s">
        <v>117</v>
      </c>
      <c r="E436" s="116" t="s">
        <v>0</v>
      </c>
      <c r="F436" s="117" t="s">
        <v>481</v>
      </c>
      <c r="H436" s="118">
        <v>1206.1600000000001</v>
      </c>
      <c r="I436" s="118"/>
      <c r="J436" s="118"/>
      <c r="L436" s="115"/>
      <c r="M436" s="119"/>
      <c r="N436" s="120"/>
      <c r="O436" s="120"/>
      <c r="P436" s="120"/>
      <c r="Q436" s="120"/>
      <c r="R436" s="120"/>
      <c r="S436" s="120"/>
      <c r="T436" s="121"/>
      <c r="AT436" s="116" t="s">
        <v>117</v>
      </c>
      <c r="AU436" s="116" t="s">
        <v>116</v>
      </c>
      <c r="AV436" s="9" t="s">
        <v>116</v>
      </c>
      <c r="AW436" s="9" t="s">
        <v>15</v>
      </c>
      <c r="AX436" s="9" t="s">
        <v>41</v>
      </c>
      <c r="AY436" s="116" t="s">
        <v>109</v>
      </c>
    </row>
    <row r="437" spans="1:65" s="10" customFormat="1" x14ac:dyDescent="0.2">
      <c r="B437" s="122"/>
      <c r="D437" s="109" t="s">
        <v>117</v>
      </c>
      <c r="E437" s="123" t="s">
        <v>0</v>
      </c>
      <c r="F437" s="124" t="s">
        <v>121</v>
      </c>
      <c r="H437" s="125">
        <v>1206.1600000000001</v>
      </c>
      <c r="I437" s="125"/>
      <c r="J437" s="125"/>
      <c r="L437" s="122"/>
      <c r="M437" s="126"/>
      <c r="N437" s="127"/>
      <c r="O437" s="127"/>
      <c r="P437" s="127"/>
      <c r="Q437" s="127"/>
      <c r="R437" s="127"/>
      <c r="S437" s="127"/>
      <c r="T437" s="128"/>
      <c r="AT437" s="123" t="s">
        <v>117</v>
      </c>
      <c r="AU437" s="123" t="s">
        <v>116</v>
      </c>
      <c r="AV437" s="10" t="s">
        <v>115</v>
      </c>
      <c r="AW437" s="10" t="s">
        <v>15</v>
      </c>
      <c r="AX437" s="10" t="s">
        <v>42</v>
      </c>
      <c r="AY437" s="123" t="s">
        <v>109</v>
      </c>
    </row>
    <row r="438" spans="1:65" s="2" customFormat="1" ht="16.5" customHeight="1" x14ac:dyDescent="0.2">
      <c r="A438" s="20"/>
      <c r="B438" s="95"/>
      <c r="C438" s="96">
        <v>41</v>
      </c>
      <c r="D438" s="96" t="s">
        <v>111</v>
      </c>
      <c r="E438" s="168" t="s">
        <v>2585</v>
      </c>
      <c r="F438" s="164" t="s">
        <v>2584</v>
      </c>
      <c r="G438" s="99" t="s">
        <v>214</v>
      </c>
      <c r="H438" s="100">
        <v>1179.96</v>
      </c>
      <c r="I438" s="100"/>
      <c r="J438" s="100">
        <f>SUM(H438*I438)</f>
        <v>0</v>
      </c>
      <c r="K438" s="101"/>
      <c r="L438" s="21"/>
      <c r="M438" s="102" t="s">
        <v>0</v>
      </c>
      <c r="N438" s="103" t="s">
        <v>24</v>
      </c>
      <c r="O438" s="104">
        <v>0</v>
      </c>
      <c r="P438" s="104">
        <f>O438*H438</f>
        <v>0</v>
      </c>
      <c r="Q438" s="104">
        <v>0</v>
      </c>
      <c r="R438" s="104">
        <f>Q438*H438</f>
        <v>0</v>
      </c>
      <c r="S438" s="104">
        <v>0</v>
      </c>
      <c r="T438" s="105">
        <f>S438*H438</f>
        <v>0</v>
      </c>
      <c r="U438" s="20"/>
      <c r="V438" s="20"/>
      <c r="W438" s="20"/>
      <c r="X438" s="20"/>
      <c r="Y438" s="20"/>
      <c r="Z438" s="20"/>
      <c r="AA438" s="20"/>
      <c r="AB438" s="20"/>
      <c r="AC438" s="20"/>
      <c r="AD438" s="20"/>
      <c r="AE438" s="20"/>
      <c r="AR438" s="106" t="s">
        <v>115</v>
      </c>
      <c r="AT438" s="106" t="s">
        <v>111</v>
      </c>
      <c r="AU438" s="106" t="s">
        <v>116</v>
      </c>
      <c r="AY438" s="12" t="s">
        <v>109</v>
      </c>
      <c r="BE438" s="107">
        <f>IF(N438="základná",J438,0)</f>
        <v>0</v>
      </c>
      <c r="BF438" s="107">
        <f>IF(N438="znížená",J438,0)</f>
        <v>0</v>
      </c>
      <c r="BG438" s="107">
        <f>IF(N438="zákl. prenesená",J438,0)</f>
        <v>0</v>
      </c>
      <c r="BH438" s="107">
        <f>IF(N438="zníž. prenesená",J438,0)</f>
        <v>0</v>
      </c>
      <c r="BI438" s="107">
        <f>IF(N438="nulová",J438,0)</f>
        <v>0</v>
      </c>
      <c r="BJ438" s="12" t="s">
        <v>116</v>
      </c>
      <c r="BK438" s="107">
        <f>ROUND(I438*H438,2)</f>
        <v>0</v>
      </c>
      <c r="BL438" s="12" t="s">
        <v>115</v>
      </c>
      <c r="BM438" s="106" t="s">
        <v>482</v>
      </c>
    </row>
    <row r="439" spans="1:65" s="2" customFormat="1" ht="16.5" customHeight="1" x14ac:dyDescent="0.2">
      <c r="A439" s="20"/>
      <c r="B439" s="95"/>
      <c r="C439" s="136">
        <v>42</v>
      </c>
      <c r="D439" s="136" t="s">
        <v>216</v>
      </c>
      <c r="E439" s="137" t="s">
        <v>483</v>
      </c>
      <c r="F439" s="138" t="s">
        <v>484</v>
      </c>
      <c r="G439" s="139" t="s">
        <v>214</v>
      </c>
      <c r="H439" s="140">
        <v>1179.96</v>
      </c>
      <c r="I439" s="140"/>
      <c r="J439" s="140">
        <f>SUM(H439*I439)</f>
        <v>0</v>
      </c>
      <c r="K439" s="141"/>
      <c r="L439" s="142"/>
      <c r="M439" s="143" t="s">
        <v>0</v>
      </c>
      <c r="N439" s="144" t="s">
        <v>24</v>
      </c>
      <c r="O439" s="104">
        <v>0</v>
      </c>
      <c r="P439" s="104">
        <f>O439*H439</f>
        <v>0</v>
      </c>
      <c r="Q439" s="104">
        <v>0</v>
      </c>
      <c r="R439" s="104">
        <f>Q439*H439</f>
        <v>0</v>
      </c>
      <c r="S439" s="104">
        <v>0</v>
      </c>
      <c r="T439" s="105">
        <f>S439*H439</f>
        <v>0</v>
      </c>
      <c r="U439" s="20"/>
      <c r="V439" s="20"/>
      <c r="W439" s="20"/>
      <c r="X439" s="20"/>
      <c r="Y439" s="20"/>
      <c r="Z439" s="20"/>
      <c r="AA439" s="20"/>
      <c r="AB439" s="20"/>
      <c r="AC439" s="20"/>
      <c r="AD439" s="20"/>
      <c r="AE439" s="20"/>
      <c r="AR439" s="106" t="s">
        <v>137</v>
      </c>
      <c r="AT439" s="106" t="s">
        <v>216</v>
      </c>
      <c r="AU439" s="106" t="s">
        <v>116</v>
      </c>
      <c r="AY439" s="12" t="s">
        <v>109</v>
      </c>
      <c r="BE439" s="107">
        <f>IF(N439="základná",J439,0)</f>
        <v>0</v>
      </c>
      <c r="BF439" s="107">
        <f>IF(N439="znížená",J439,0)</f>
        <v>0</v>
      </c>
      <c r="BG439" s="107">
        <f>IF(N439="zákl. prenesená",J439,0)</f>
        <v>0</v>
      </c>
      <c r="BH439" s="107">
        <f>IF(N439="zníž. prenesená",J439,0)</f>
        <v>0</v>
      </c>
      <c r="BI439" s="107">
        <f>IF(N439="nulová",J439,0)</f>
        <v>0</v>
      </c>
      <c r="BJ439" s="12" t="s">
        <v>116</v>
      </c>
      <c r="BK439" s="107">
        <f>ROUND(I439*H439,2)</f>
        <v>0</v>
      </c>
      <c r="BL439" s="12" t="s">
        <v>115</v>
      </c>
      <c r="BM439" s="106" t="s">
        <v>485</v>
      </c>
    </row>
    <row r="440" spans="1:65" s="2" customFormat="1" ht="24.2" customHeight="1" x14ac:dyDescent="0.2">
      <c r="A440" s="20"/>
      <c r="B440" s="95"/>
      <c r="C440" s="96">
        <v>43</v>
      </c>
      <c r="D440" s="96" t="s">
        <v>111</v>
      </c>
      <c r="E440" s="97" t="s">
        <v>486</v>
      </c>
      <c r="F440" s="98" t="s">
        <v>487</v>
      </c>
      <c r="G440" s="99" t="s">
        <v>214</v>
      </c>
      <c r="H440" s="100">
        <v>26.2</v>
      </c>
      <c r="I440" s="100"/>
      <c r="J440" s="100">
        <f>SUM(H440*I440)</f>
        <v>0</v>
      </c>
      <c r="K440" s="101"/>
      <c r="L440" s="21"/>
      <c r="M440" s="102" t="s">
        <v>0</v>
      </c>
      <c r="N440" s="103" t="s">
        <v>24</v>
      </c>
      <c r="O440" s="104">
        <v>0</v>
      </c>
      <c r="P440" s="104">
        <f>O440*H440</f>
        <v>0</v>
      </c>
      <c r="Q440" s="104">
        <v>0</v>
      </c>
      <c r="R440" s="104">
        <f>Q440*H440</f>
        <v>0</v>
      </c>
      <c r="S440" s="104">
        <v>0</v>
      </c>
      <c r="T440" s="105">
        <f>S440*H440</f>
        <v>0</v>
      </c>
      <c r="U440" s="20"/>
      <c r="V440" s="20"/>
      <c r="W440" s="20"/>
      <c r="X440" s="20"/>
      <c r="Y440" s="20"/>
      <c r="Z440" s="20"/>
      <c r="AA440" s="20"/>
      <c r="AB440" s="20"/>
      <c r="AC440" s="20"/>
      <c r="AD440" s="20"/>
      <c r="AE440" s="20"/>
      <c r="AR440" s="106" t="s">
        <v>115</v>
      </c>
      <c r="AT440" s="106" t="s">
        <v>111</v>
      </c>
      <c r="AU440" s="106" t="s">
        <v>116</v>
      </c>
      <c r="AY440" s="12" t="s">
        <v>109</v>
      </c>
      <c r="BE440" s="107">
        <f>IF(N440="základná",J440,0)</f>
        <v>0</v>
      </c>
      <c r="BF440" s="107">
        <f>IF(N440="znížená",J440,0)</f>
        <v>0</v>
      </c>
      <c r="BG440" s="107">
        <f>IF(N440="zákl. prenesená",J440,0)</f>
        <v>0</v>
      </c>
      <c r="BH440" s="107">
        <f>IF(N440="zníž. prenesená",J440,0)</f>
        <v>0</v>
      </c>
      <c r="BI440" s="107">
        <f>IF(N440="nulová",J440,0)</f>
        <v>0</v>
      </c>
      <c r="BJ440" s="12" t="s">
        <v>116</v>
      </c>
      <c r="BK440" s="107">
        <f>ROUND(I440*H440,2)</f>
        <v>0</v>
      </c>
      <c r="BL440" s="12" t="s">
        <v>115</v>
      </c>
      <c r="BM440" s="106" t="s">
        <v>488</v>
      </c>
    </row>
    <row r="441" spans="1:65" s="9" customFormat="1" x14ac:dyDescent="0.2">
      <c r="B441" s="115"/>
      <c r="D441" s="109" t="s">
        <v>117</v>
      </c>
      <c r="E441" s="116" t="s">
        <v>0</v>
      </c>
      <c r="F441" s="117" t="s">
        <v>489</v>
      </c>
      <c r="H441" s="118">
        <v>26.2</v>
      </c>
      <c r="I441" s="118"/>
      <c r="J441" s="118"/>
      <c r="L441" s="115"/>
      <c r="M441" s="119"/>
      <c r="N441" s="120"/>
      <c r="O441" s="120"/>
      <c r="P441" s="120"/>
      <c r="Q441" s="120"/>
      <c r="R441" s="120"/>
      <c r="S441" s="120"/>
      <c r="T441" s="121"/>
      <c r="AT441" s="116" t="s">
        <v>117</v>
      </c>
      <c r="AU441" s="116" t="s">
        <v>116</v>
      </c>
      <c r="AV441" s="9" t="s">
        <v>116</v>
      </c>
      <c r="AW441" s="9" t="s">
        <v>15</v>
      </c>
      <c r="AX441" s="9" t="s">
        <v>41</v>
      </c>
      <c r="AY441" s="116" t="s">
        <v>109</v>
      </c>
    </row>
    <row r="442" spans="1:65" s="10" customFormat="1" x14ac:dyDescent="0.2">
      <c r="B442" s="122"/>
      <c r="D442" s="109" t="s">
        <v>117</v>
      </c>
      <c r="E442" s="123" t="s">
        <v>0</v>
      </c>
      <c r="F442" s="124" t="s">
        <v>121</v>
      </c>
      <c r="H442" s="125">
        <v>26.2</v>
      </c>
      <c r="I442" s="125"/>
      <c r="J442" s="125"/>
      <c r="L442" s="122"/>
      <c r="M442" s="126"/>
      <c r="N442" s="127"/>
      <c r="O442" s="127"/>
      <c r="P442" s="127"/>
      <c r="Q442" s="127"/>
      <c r="R442" s="127"/>
      <c r="S442" s="127"/>
      <c r="T442" s="128"/>
      <c r="AT442" s="123" t="s">
        <v>117</v>
      </c>
      <c r="AU442" s="123" t="s">
        <v>116</v>
      </c>
      <c r="AV442" s="10" t="s">
        <v>115</v>
      </c>
      <c r="AW442" s="10" t="s">
        <v>15</v>
      </c>
      <c r="AX442" s="10" t="s">
        <v>42</v>
      </c>
      <c r="AY442" s="123" t="s">
        <v>109</v>
      </c>
    </row>
    <row r="443" spans="1:65" s="2" customFormat="1" ht="49.15" customHeight="1" x14ac:dyDescent="0.2">
      <c r="A443" s="20"/>
      <c r="B443" s="95"/>
      <c r="C443" s="96">
        <v>44</v>
      </c>
      <c r="D443" s="96" t="s">
        <v>111</v>
      </c>
      <c r="E443" s="97" t="s">
        <v>490</v>
      </c>
      <c r="F443" s="98" t="s">
        <v>491</v>
      </c>
      <c r="G443" s="99" t="s">
        <v>206</v>
      </c>
      <c r="H443" s="100">
        <v>12.407999999999999</v>
      </c>
      <c r="I443" s="100"/>
      <c r="J443" s="100">
        <f>SUM(H443*I443)</f>
        <v>0</v>
      </c>
      <c r="K443" s="101"/>
      <c r="L443" s="21"/>
      <c r="M443" s="102" t="s">
        <v>0</v>
      </c>
      <c r="N443" s="103" t="s">
        <v>24</v>
      </c>
      <c r="O443" s="104">
        <v>0</v>
      </c>
      <c r="P443" s="104">
        <f>O443*H443</f>
        <v>0</v>
      </c>
      <c r="Q443" s="104">
        <v>0</v>
      </c>
      <c r="R443" s="104">
        <f>Q443*H443</f>
        <v>0</v>
      </c>
      <c r="S443" s="104">
        <v>0</v>
      </c>
      <c r="T443" s="105">
        <f>S443*H443</f>
        <v>0</v>
      </c>
      <c r="U443" s="20"/>
      <c r="V443" s="20"/>
      <c r="W443" s="20"/>
      <c r="X443" s="20"/>
      <c r="Y443" s="20"/>
      <c r="Z443" s="20"/>
      <c r="AA443" s="20"/>
      <c r="AB443" s="20"/>
      <c r="AC443" s="20"/>
      <c r="AD443" s="20"/>
      <c r="AE443" s="20"/>
      <c r="AR443" s="106" t="s">
        <v>115</v>
      </c>
      <c r="AT443" s="106" t="s">
        <v>111</v>
      </c>
      <c r="AU443" s="106" t="s">
        <v>116</v>
      </c>
      <c r="AY443" s="12" t="s">
        <v>109</v>
      </c>
      <c r="BE443" s="107">
        <f>IF(N443="základná",J443,0)</f>
        <v>0</v>
      </c>
      <c r="BF443" s="107">
        <f>IF(N443="znížená",J443,0)</f>
        <v>0</v>
      </c>
      <c r="BG443" s="107">
        <f>IF(N443="zákl. prenesená",J443,0)</f>
        <v>0</v>
      </c>
      <c r="BH443" s="107">
        <f>IF(N443="zníž. prenesená",J443,0)</f>
        <v>0</v>
      </c>
      <c r="BI443" s="107">
        <f>IF(N443="nulová",J443,0)</f>
        <v>0</v>
      </c>
      <c r="BJ443" s="12" t="s">
        <v>116</v>
      </c>
      <c r="BK443" s="107">
        <f>ROUND(I443*H443,2)</f>
        <v>0</v>
      </c>
      <c r="BL443" s="12" t="s">
        <v>115</v>
      </c>
      <c r="BM443" s="106" t="s">
        <v>492</v>
      </c>
    </row>
    <row r="444" spans="1:65" s="9" customFormat="1" x14ac:dyDescent="0.2">
      <c r="B444" s="115"/>
      <c r="D444" s="109" t="s">
        <v>117</v>
      </c>
      <c r="E444" s="116" t="s">
        <v>0</v>
      </c>
      <c r="F444" s="117" t="s">
        <v>493</v>
      </c>
      <c r="H444" s="118">
        <v>12.407999999999999</v>
      </c>
      <c r="I444" s="118"/>
      <c r="J444" s="118"/>
      <c r="L444" s="115"/>
      <c r="M444" s="119"/>
      <c r="N444" s="120"/>
      <c r="O444" s="120"/>
      <c r="P444" s="120"/>
      <c r="Q444" s="120"/>
      <c r="R444" s="120"/>
      <c r="S444" s="120"/>
      <c r="T444" s="121"/>
      <c r="AT444" s="116" t="s">
        <v>117</v>
      </c>
      <c r="AU444" s="116" t="s">
        <v>116</v>
      </c>
      <c r="AV444" s="9" t="s">
        <v>116</v>
      </c>
      <c r="AW444" s="9" t="s">
        <v>15</v>
      </c>
      <c r="AX444" s="9" t="s">
        <v>41</v>
      </c>
      <c r="AY444" s="116" t="s">
        <v>109</v>
      </c>
    </row>
    <row r="445" spans="1:65" s="10" customFormat="1" x14ac:dyDescent="0.2">
      <c r="B445" s="122"/>
      <c r="D445" s="109" t="s">
        <v>117</v>
      </c>
      <c r="E445" s="123" t="s">
        <v>0</v>
      </c>
      <c r="F445" s="124" t="s">
        <v>121</v>
      </c>
      <c r="H445" s="125">
        <v>12.407999999999999</v>
      </c>
      <c r="I445" s="125"/>
      <c r="J445" s="125"/>
      <c r="L445" s="122"/>
      <c r="M445" s="126"/>
      <c r="N445" s="127"/>
      <c r="O445" s="127"/>
      <c r="P445" s="127"/>
      <c r="Q445" s="127"/>
      <c r="R445" s="127"/>
      <c r="S445" s="127"/>
      <c r="T445" s="128"/>
      <c r="AT445" s="123" t="s">
        <v>117</v>
      </c>
      <c r="AU445" s="123" t="s">
        <v>116</v>
      </c>
      <c r="AV445" s="10" t="s">
        <v>115</v>
      </c>
      <c r="AW445" s="10" t="s">
        <v>15</v>
      </c>
      <c r="AX445" s="10" t="s">
        <v>42</v>
      </c>
      <c r="AY445" s="123" t="s">
        <v>109</v>
      </c>
    </row>
    <row r="446" spans="1:65" s="2" customFormat="1" ht="16.5" customHeight="1" x14ac:dyDescent="0.2">
      <c r="A446" s="20"/>
      <c r="B446" s="95"/>
      <c r="C446" s="96">
        <v>45</v>
      </c>
      <c r="D446" s="96" t="s">
        <v>111</v>
      </c>
      <c r="E446" s="97" t="s">
        <v>494</v>
      </c>
      <c r="F446" s="98" t="s">
        <v>495</v>
      </c>
      <c r="G446" s="99" t="s">
        <v>114</v>
      </c>
      <c r="H446" s="100">
        <v>25.596</v>
      </c>
      <c r="I446" s="100"/>
      <c r="J446" s="100">
        <f>SUM(H446*I446)</f>
        <v>0</v>
      </c>
      <c r="K446" s="101"/>
      <c r="L446" s="21"/>
      <c r="M446" s="102" t="s">
        <v>0</v>
      </c>
      <c r="N446" s="103" t="s">
        <v>24</v>
      </c>
      <c r="O446" s="104">
        <v>0</v>
      </c>
      <c r="P446" s="104">
        <f>O446*H446</f>
        <v>0</v>
      </c>
      <c r="Q446" s="104">
        <v>0</v>
      </c>
      <c r="R446" s="104">
        <f>Q446*H446</f>
        <v>0</v>
      </c>
      <c r="S446" s="104">
        <v>0</v>
      </c>
      <c r="T446" s="105">
        <f>S446*H446</f>
        <v>0</v>
      </c>
      <c r="U446" s="20"/>
      <c r="V446" s="20"/>
      <c r="W446" s="20"/>
      <c r="X446" s="20"/>
      <c r="Y446" s="20"/>
      <c r="Z446" s="20"/>
      <c r="AA446" s="20"/>
      <c r="AB446" s="20"/>
      <c r="AC446" s="20"/>
      <c r="AD446" s="20"/>
      <c r="AE446" s="20"/>
      <c r="AR446" s="106" t="s">
        <v>115</v>
      </c>
      <c r="AT446" s="106" t="s">
        <v>111</v>
      </c>
      <c r="AU446" s="106" t="s">
        <v>116</v>
      </c>
      <c r="AY446" s="12" t="s">
        <v>109</v>
      </c>
      <c r="BE446" s="107">
        <f>IF(N446="základná",J446,0)</f>
        <v>0</v>
      </c>
      <c r="BF446" s="107">
        <f>IF(N446="znížená",J446,0)</f>
        <v>0</v>
      </c>
      <c r="BG446" s="107">
        <f>IF(N446="zákl. prenesená",J446,0)</f>
        <v>0</v>
      </c>
      <c r="BH446" s="107">
        <f>IF(N446="zníž. prenesená",J446,0)</f>
        <v>0</v>
      </c>
      <c r="BI446" s="107">
        <f>IF(N446="nulová",J446,0)</f>
        <v>0</v>
      </c>
      <c r="BJ446" s="12" t="s">
        <v>116</v>
      </c>
      <c r="BK446" s="107">
        <f>ROUND(I446*H446,2)</f>
        <v>0</v>
      </c>
      <c r="BL446" s="12" t="s">
        <v>115</v>
      </c>
      <c r="BM446" s="106" t="s">
        <v>496</v>
      </c>
    </row>
    <row r="447" spans="1:65" s="8" customFormat="1" x14ac:dyDescent="0.2">
      <c r="B447" s="108"/>
      <c r="D447" s="109" t="s">
        <v>117</v>
      </c>
      <c r="E447" s="110" t="s">
        <v>0</v>
      </c>
      <c r="F447" s="111" t="s">
        <v>497</v>
      </c>
      <c r="H447" s="110" t="s">
        <v>0</v>
      </c>
      <c r="I447" s="181"/>
      <c r="J447" s="181"/>
      <c r="L447" s="108"/>
      <c r="M447" s="112"/>
      <c r="N447" s="113"/>
      <c r="O447" s="113"/>
      <c r="P447" s="113"/>
      <c r="Q447" s="113"/>
      <c r="R447" s="113"/>
      <c r="S447" s="113"/>
      <c r="T447" s="114"/>
      <c r="AT447" s="110" t="s">
        <v>117</v>
      </c>
      <c r="AU447" s="110" t="s">
        <v>116</v>
      </c>
      <c r="AV447" s="8" t="s">
        <v>42</v>
      </c>
      <c r="AW447" s="8" t="s">
        <v>15</v>
      </c>
      <c r="AX447" s="8" t="s">
        <v>41</v>
      </c>
      <c r="AY447" s="110" t="s">
        <v>109</v>
      </c>
    </row>
    <row r="448" spans="1:65" s="9" customFormat="1" x14ac:dyDescent="0.2">
      <c r="B448" s="115"/>
      <c r="D448" s="109" t="s">
        <v>117</v>
      </c>
      <c r="E448" s="116" t="s">
        <v>0</v>
      </c>
      <c r="F448" s="117" t="s">
        <v>498</v>
      </c>
      <c r="H448" s="118">
        <v>0.39400000000000002</v>
      </c>
      <c r="I448" s="118"/>
      <c r="J448" s="118"/>
      <c r="L448" s="115"/>
      <c r="M448" s="119"/>
      <c r="N448" s="120"/>
      <c r="O448" s="120"/>
      <c r="P448" s="120"/>
      <c r="Q448" s="120"/>
      <c r="R448" s="120"/>
      <c r="S448" s="120"/>
      <c r="T448" s="121"/>
      <c r="AT448" s="116" t="s">
        <v>117</v>
      </c>
      <c r="AU448" s="116" t="s">
        <v>116</v>
      </c>
      <c r="AV448" s="9" t="s">
        <v>116</v>
      </c>
      <c r="AW448" s="9" t="s">
        <v>15</v>
      </c>
      <c r="AX448" s="9" t="s">
        <v>41</v>
      </c>
      <c r="AY448" s="116" t="s">
        <v>109</v>
      </c>
    </row>
    <row r="449" spans="1:65" s="9" customFormat="1" x14ac:dyDescent="0.2">
      <c r="B449" s="115"/>
      <c r="D449" s="109" t="s">
        <v>117</v>
      </c>
      <c r="E449" s="116" t="s">
        <v>0</v>
      </c>
      <c r="F449" s="117" t="s">
        <v>499</v>
      </c>
      <c r="H449" s="118">
        <v>0.62</v>
      </c>
      <c r="I449" s="118"/>
      <c r="J449" s="118"/>
      <c r="L449" s="115"/>
      <c r="M449" s="119"/>
      <c r="N449" s="120"/>
      <c r="O449" s="120"/>
      <c r="P449" s="120"/>
      <c r="Q449" s="120"/>
      <c r="R449" s="120"/>
      <c r="S449" s="120"/>
      <c r="T449" s="121"/>
      <c r="AT449" s="116" t="s">
        <v>117</v>
      </c>
      <c r="AU449" s="116" t="s">
        <v>116</v>
      </c>
      <c r="AV449" s="9" t="s">
        <v>116</v>
      </c>
      <c r="AW449" s="9" t="s">
        <v>15</v>
      </c>
      <c r="AX449" s="9" t="s">
        <v>41</v>
      </c>
      <c r="AY449" s="116" t="s">
        <v>109</v>
      </c>
    </row>
    <row r="450" spans="1:65" s="9" customFormat="1" x14ac:dyDescent="0.2">
      <c r="B450" s="115"/>
      <c r="D450" s="109" t="s">
        <v>117</v>
      </c>
      <c r="E450" s="116" t="s">
        <v>0</v>
      </c>
      <c r="F450" s="117" t="s">
        <v>500</v>
      </c>
      <c r="H450" s="118">
        <v>0.68200000000000005</v>
      </c>
      <c r="I450" s="118"/>
      <c r="J450" s="118"/>
      <c r="L450" s="115"/>
      <c r="M450" s="119"/>
      <c r="N450" s="120"/>
      <c r="O450" s="120"/>
      <c r="P450" s="120"/>
      <c r="Q450" s="120"/>
      <c r="R450" s="120"/>
      <c r="S450" s="120"/>
      <c r="T450" s="121"/>
      <c r="AT450" s="116" t="s">
        <v>117</v>
      </c>
      <c r="AU450" s="116" t="s">
        <v>116</v>
      </c>
      <c r="AV450" s="9" t="s">
        <v>116</v>
      </c>
      <c r="AW450" s="9" t="s">
        <v>15</v>
      </c>
      <c r="AX450" s="9" t="s">
        <v>41</v>
      </c>
      <c r="AY450" s="116" t="s">
        <v>109</v>
      </c>
    </row>
    <row r="451" spans="1:65" s="9" customFormat="1" x14ac:dyDescent="0.2">
      <c r="B451" s="115"/>
      <c r="D451" s="109" t="s">
        <v>117</v>
      </c>
      <c r="E451" s="116" t="s">
        <v>0</v>
      </c>
      <c r="F451" s="117" t="s">
        <v>499</v>
      </c>
      <c r="H451" s="118">
        <v>0.62</v>
      </c>
      <c r="I451" s="118"/>
      <c r="J451" s="118"/>
      <c r="L451" s="115"/>
      <c r="M451" s="119"/>
      <c r="N451" s="120"/>
      <c r="O451" s="120"/>
      <c r="P451" s="120"/>
      <c r="Q451" s="120"/>
      <c r="R451" s="120"/>
      <c r="S451" s="120"/>
      <c r="T451" s="121"/>
      <c r="AT451" s="116" t="s">
        <v>117</v>
      </c>
      <c r="AU451" s="116" t="s">
        <v>116</v>
      </c>
      <c r="AV451" s="9" t="s">
        <v>116</v>
      </c>
      <c r="AW451" s="9" t="s">
        <v>15</v>
      </c>
      <c r="AX451" s="9" t="s">
        <v>41</v>
      </c>
      <c r="AY451" s="116" t="s">
        <v>109</v>
      </c>
    </row>
    <row r="452" spans="1:65" s="9" customFormat="1" x14ac:dyDescent="0.2">
      <c r="B452" s="115"/>
      <c r="D452" s="109" t="s">
        <v>117</v>
      </c>
      <c r="E452" s="116" t="s">
        <v>0</v>
      </c>
      <c r="F452" s="117" t="s">
        <v>500</v>
      </c>
      <c r="H452" s="118">
        <v>0.68200000000000005</v>
      </c>
      <c r="I452" s="118"/>
      <c r="J452" s="118"/>
      <c r="L452" s="115"/>
      <c r="M452" s="119"/>
      <c r="N452" s="120"/>
      <c r="O452" s="120"/>
      <c r="P452" s="120"/>
      <c r="Q452" s="120"/>
      <c r="R452" s="120"/>
      <c r="S452" s="120"/>
      <c r="T452" s="121"/>
      <c r="AT452" s="116" t="s">
        <v>117</v>
      </c>
      <c r="AU452" s="116" t="s">
        <v>116</v>
      </c>
      <c r="AV452" s="9" t="s">
        <v>116</v>
      </c>
      <c r="AW452" s="9" t="s">
        <v>15</v>
      </c>
      <c r="AX452" s="9" t="s">
        <v>41</v>
      </c>
      <c r="AY452" s="116" t="s">
        <v>109</v>
      </c>
    </row>
    <row r="453" spans="1:65" s="11" customFormat="1" x14ac:dyDescent="0.2">
      <c r="B453" s="129"/>
      <c r="D453" s="109" t="s">
        <v>117</v>
      </c>
      <c r="E453" s="130" t="s">
        <v>0</v>
      </c>
      <c r="F453" s="131" t="s">
        <v>153</v>
      </c>
      <c r="H453" s="132">
        <v>2.9980000000000002</v>
      </c>
      <c r="I453" s="132"/>
      <c r="J453" s="132"/>
      <c r="L453" s="129"/>
      <c r="M453" s="133"/>
      <c r="N453" s="134"/>
      <c r="O453" s="134"/>
      <c r="P453" s="134"/>
      <c r="Q453" s="134"/>
      <c r="R453" s="134"/>
      <c r="S453" s="134"/>
      <c r="T453" s="135"/>
      <c r="AT453" s="130" t="s">
        <v>117</v>
      </c>
      <c r="AU453" s="130" t="s">
        <v>116</v>
      </c>
      <c r="AV453" s="11" t="s">
        <v>124</v>
      </c>
      <c r="AW453" s="11" t="s">
        <v>15</v>
      </c>
      <c r="AX453" s="11" t="s">
        <v>41</v>
      </c>
      <c r="AY453" s="130" t="s">
        <v>109</v>
      </c>
    </row>
    <row r="454" spans="1:65" s="8" customFormat="1" x14ac:dyDescent="0.2">
      <c r="B454" s="108"/>
      <c r="D454" s="109" t="s">
        <v>117</v>
      </c>
      <c r="E454" s="110" t="s">
        <v>0</v>
      </c>
      <c r="F454" s="111" t="s">
        <v>501</v>
      </c>
      <c r="H454" s="110" t="s">
        <v>0</v>
      </c>
      <c r="I454" s="181"/>
      <c r="J454" s="181"/>
      <c r="L454" s="108"/>
      <c r="M454" s="112"/>
      <c r="N454" s="113"/>
      <c r="O454" s="113"/>
      <c r="P454" s="113"/>
      <c r="Q454" s="113"/>
      <c r="R454" s="113"/>
      <c r="S454" s="113"/>
      <c r="T454" s="114"/>
      <c r="AT454" s="110" t="s">
        <v>117</v>
      </c>
      <c r="AU454" s="110" t="s">
        <v>116</v>
      </c>
      <c r="AV454" s="8" t="s">
        <v>42</v>
      </c>
      <c r="AW454" s="8" t="s">
        <v>15</v>
      </c>
      <c r="AX454" s="8" t="s">
        <v>41</v>
      </c>
      <c r="AY454" s="110" t="s">
        <v>109</v>
      </c>
    </row>
    <row r="455" spans="1:65" s="9" customFormat="1" x14ac:dyDescent="0.2">
      <c r="B455" s="115"/>
      <c r="D455" s="109" t="s">
        <v>117</v>
      </c>
      <c r="E455" s="116" t="s">
        <v>0</v>
      </c>
      <c r="F455" s="117" t="s">
        <v>502</v>
      </c>
      <c r="H455" s="118">
        <v>1.5189999999999999</v>
      </c>
      <c r="I455" s="118"/>
      <c r="J455" s="118"/>
      <c r="L455" s="115"/>
      <c r="M455" s="119"/>
      <c r="N455" s="120"/>
      <c r="O455" s="120"/>
      <c r="P455" s="120"/>
      <c r="Q455" s="120"/>
      <c r="R455" s="120"/>
      <c r="S455" s="120"/>
      <c r="T455" s="121"/>
      <c r="AT455" s="116" t="s">
        <v>117</v>
      </c>
      <c r="AU455" s="116" t="s">
        <v>116</v>
      </c>
      <c r="AV455" s="9" t="s">
        <v>116</v>
      </c>
      <c r="AW455" s="9" t="s">
        <v>15</v>
      </c>
      <c r="AX455" s="9" t="s">
        <v>41</v>
      </c>
      <c r="AY455" s="116" t="s">
        <v>109</v>
      </c>
    </row>
    <row r="456" spans="1:65" s="9" customFormat="1" x14ac:dyDescent="0.2">
      <c r="B456" s="115"/>
      <c r="D456" s="109" t="s">
        <v>117</v>
      </c>
      <c r="E456" s="116" t="s">
        <v>0</v>
      </c>
      <c r="F456" s="117" t="s">
        <v>503</v>
      </c>
      <c r="H456" s="118">
        <v>1.7090000000000001</v>
      </c>
      <c r="I456" s="118"/>
      <c r="J456" s="118"/>
      <c r="L456" s="115"/>
      <c r="M456" s="119"/>
      <c r="N456" s="120"/>
      <c r="O456" s="120"/>
      <c r="P456" s="120"/>
      <c r="Q456" s="120"/>
      <c r="R456" s="120"/>
      <c r="S456" s="120"/>
      <c r="T456" s="121"/>
      <c r="AT456" s="116" t="s">
        <v>117</v>
      </c>
      <c r="AU456" s="116" t="s">
        <v>116</v>
      </c>
      <c r="AV456" s="9" t="s">
        <v>116</v>
      </c>
      <c r="AW456" s="9" t="s">
        <v>15</v>
      </c>
      <c r="AX456" s="9" t="s">
        <v>41</v>
      </c>
      <c r="AY456" s="116" t="s">
        <v>109</v>
      </c>
    </row>
    <row r="457" spans="1:65" s="9" customFormat="1" x14ac:dyDescent="0.2">
      <c r="B457" s="115"/>
      <c r="D457" s="109" t="s">
        <v>117</v>
      </c>
      <c r="E457" s="116" t="s">
        <v>0</v>
      </c>
      <c r="F457" s="117" t="s">
        <v>504</v>
      </c>
      <c r="H457" s="118">
        <v>8.6739999999999995</v>
      </c>
      <c r="I457" s="118"/>
      <c r="J457" s="118"/>
      <c r="L457" s="115"/>
      <c r="M457" s="119"/>
      <c r="N457" s="120"/>
      <c r="O457" s="120"/>
      <c r="P457" s="120"/>
      <c r="Q457" s="120"/>
      <c r="R457" s="120"/>
      <c r="S457" s="120"/>
      <c r="T457" s="121"/>
      <c r="AT457" s="116" t="s">
        <v>117</v>
      </c>
      <c r="AU457" s="116" t="s">
        <v>116</v>
      </c>
      <c r="AV457" s="9" t="s">
        <v>116</v>
      </c>
      <c r="AW457" s="9" t="s">
        <v>15</v>
      </c>
      <c r="AX457" s="9" t="s">
        <v>41</v>
      </c>
      <c r="AY457" s="116" t="s">
        <v>109</v>
      </c>
    </row>
    <row r="458" spans="1:65" s="9" customFormat="1" x14ac:dyDescent="0.2">
      <c r="B458" s="115"/>
      <c r="D458" s="109" t="s">
        <v>117</v>
      </c>
      <c r="E458" s="116" t="s">
        <v>0</v>
      </c>
      <c r="F458" s="117" t="s">
        <v>505</v>
      </c>
      <c r="H458" s="118">
        <v>7.2590000000000003</v>
      </c>
      <c r="I458" s="118"/>
      <c r="J458" s="118"/>
      <c r="L458" s="115"/>
      <c r="M458" s="119"/>
      <c r="N458" s="120"/>
      <c r="O458" s="120"/>
      <c r="P458" s="120"/>
      <c r="Q458" s="120"/>
      <c r="R458" s="120"/>
      <c r="S458" s="120"/>
      <c r="T458" s="121"/>
      <c r="AT458" s="116" t="s">
        <v>117</v>
      </c>
      <c r="AU458" s="116" t="s">
        <v>116</v>
      </c>
      <c r="AV458" s="9" t="s">
        <v>116</v>
      </c>
      <c r="AW458" s="9" t="s">
        <v>15</v>
      </c>
      <c r="AX458" s="9" t="s">
        <v>41</v>
      </c>
      <c r="AY458" s="116" t="s">
        <v>109</v>
      </c>
    </row>
    <row r="459" spans="1:65" s="9" customFormat="1" x14ac:dyDescent="0.2">
      <c r="B459" s="115"/>
      <c r="D459" s="109" t="s">
        <v>117</v>
      </c>
      <c r="E459" s="116" t="s">
        <v>0</v>
      </c>
      <c r="F459" s="117" t="s">
        <v>506</v>
      </c>
      <c r="H459" s="118">
        <v>1.1459999999999999</v>
      </c>
      <c r="I459" s="118"/>
      <c r="J459" s="118"/>
      <c r="L459" s="115"/>
      <c r="M459" s="119"/>
      <c r="N459" s="120"/>
      <c r="O459" s="120"/>
      <c r="P459" s="120"/>
      <c r="Q459" s="120"/>
      <c r="R459" s="120"/>
      <c r="S459" s="120"/>
      <c r="T459" s="121"/>
      <c r="AT459" s="116" t="s">
        <v>117</v>
      </c>
      <c r="AU459" s="116" t="s">
        <v>116</v>
      </c>
      <c r="AV459" s="9" t="s">
        <v>116</v>
      </c>
      <c r="AW459" s="9" t="s">
        <v>15</v>
      </c>
      <c r="AX459" s="9" t="s">
        <v>41</v>
      </c>
      <c r="AY459" s="116" t="s">
        <v>109</v>
      </c>
    </row>
    <row r="460" spans="1:65" s="9" customFormat="1" x14ac:dyDescent="0.2">
      <c r="B460" s="115"/>
      <c r="D460" s="109" t="s">
        <v>117</v>
      </c>
      <c r="E460" s="116" t="s">
        <v>0</v>
      </c>
      <c r="F460" s="117" t="s">
        <v>507</v>
      </c>
      <c r="H460" s="118">
        <v>1.718</v>
      </c>
      <c r="I460" s="118"/>
      <c r="J460" s="118"/>
      <c r="L460" s="115"/>
      <c r="M460" s="119"/>
      <c r="N460" s="120"/>
      <c r="O460" s="120"/>
      <c r="P460" s="120"/>
      <c r="Q460" s="120"/>
      <c r="R460" s="120"/>
      <c r="S460" s="120"/>
      <c r="T460" s="121"/>
      <c r="AT460" s="116" t="s">
        <v>117</v>
      </c>
      <c r="AU460" s="116" t="s">
        <v>116</v>
      </c>
      <c r="AV460" s="9" t="s">
        <v>116</v>
      </c>
      <c r="AW460" s="9" t="s">
        <v>15</v>
      </c>
      <c r="AX460" s="9" t="s">
        <v>41</v>
      </c>
      <c r="AY460" s="116" t="s">
        <v>109</v>
      </c>
    </row>
    <row r="461" spans="1:65" s="9" customFormat="1" x14ac:dyDescent="0.2">
      <c r="B461" s="115"/>
      <c r="D461" s="109" t="s">
        <v>117</v>
      </c>
      <c r="E461" s="116" t="s">
        <v>0</v>
      </c>
      <c r="F461" s="117" t="s">
        <v>508</v>
      </c>
      <c r="H461" s="118">
        <v>0.57299999999999995</v>
      </c>
      <c r="I461" s="118"/>
      <c r="J461" s="118"/>
      <c r="L461" s="115"/>
      <c r="M461" s="119"/>
      <c r="N461" s="120"/>
      <c r="O461" s="120"/>
      <c r="P461" s="120"/>
      <c r="Q461" s="120"/>
      <c r="R461" s="120"/>
      <c r="S461" s="120"/>
      <c r="T461" s="121"/>
      <c r="AT461" s="116" t="s">
        <v>117</v>
      </c>
      <c r="AU461" s="116" t="s">
        <v>116</v>
      </c>
      <c r="AV461" s="9" t="s">
        <v>116</v>
      </c>
      <c r="AW461" s="9" t="s">
        <v>15</v>
      </c>
      <c r="AX461" s="9" t="s">
        <v>41</v>
      </c>
      <c r="AY461" s="116" t="s">
        <v>109</v>
      </c>
    </row>
    <row r="462" spans="1:65" s="11" customFormat="1" x14ac:dyDescent="0.2">
      <c r="B462" s="129"/>
      <c r="D462" s="109" t="s">
        <v>117</v>
      </c>
      <c r="E462" s="130" t="s">
        <v>0</v>
      </c>
      <c r="F462" s="131" t="s">
        <v>153</v>
      </c>
      <c r="H462" s="132">
        <v>22.597999999999999</v>
      </c>
      <c r="I462" s="132"/>
      <c r="J462" s="132"/>
      <c r="L462" s="129"/>
      <c r="M462" s="133"/>
      <c r="N462" s="134"/>
      <c r="O462" s="134"/>
      <c r="P462" s="134"/>
      <c r="Q462" s="134"/>
      <c r="R462" s="134"/>
      <c r="S462" s="134"/>
      <c r="T462" s="135"/>
      <c r="AT462" s="130" t="s">
        <v>117</v>
      </c>
      <c r="AU462" s="130" t="s">
        <v>116</v>
      </c>
      <c r="AV462" s="11" t="s">
        <v>124</v>
      </c>
      <c r="AW462" s="11" t="s">
        <v>15</v>
      </c>
      <c r="AX462" s="11" t="s">
        <v>41</v>
      </c>
      <c r="AY462" s="130" t="s">
        <v>109</v>
      </c>
    </row>
    <row r="463" spans="1:65" s="10" customFormat="1" x14ac:dyDescent="0.2">
      <c r="B463" s="122"/>
      <c r="D463" s="109" t="s">
        <v>117</v>
      </c>
      <c r="E463" s="123" t="s">
        <v>0</v>
      </c>
      <c r="F463" s="124" t="s">
        <v>121</v>
      </c>
      <c r="H463" s="125">
        <v>25.596</v>
      </c>
      <c r="I463" s="125"/>
      <c r="J463" s="125"/>
      <c r="L463" s="122"/>
      <c r="M463" s="126"/>
      <c r="N463" s="127"/>
      <c r="O463" s="127"/>
      <c r="P463" s="127"/>
      <c r="Q463" s="127"/>
      <c r="R463" s="127"/>
      <c r="S463" s="127"/>
      <c r="T463" s="128"/>
      <c r="AT463" s="123" t="s">
        <v>117</v>
      </c>
      <c r="AU463" s="123" t="s">
        <v>116</v>
      </c>
      <c r="AV463" s="10" t="s">
        <v>115</v>
      </c>
      <c r="AW463" s="10" t="s">
        <v>15</v>
      </c>
      <c r="AX463" s="10" t="s">
        <v>42</v>
      </c>
      <c r="AY463" s="123" t="s">
        <v>109</v>
      </c>
    </row>
    <row r="464" spans="1:65" s="2" customFormat="1" ht="16.5" customHeight="1" x14ac:dyDescent="0.2">
      <c r="A464" s="20"/>
      <c r="B464" s="95"/>
      <c r="C464" s="96">
        <v>46</v>
      </c>
      <c r="D464" s="96" t="s">
        <v>111</v>
      </c>
      <c r="E464" s="97" t="s">
        <v>509</v>
      </c>
      <c r="F464" s="98" t="s">
        <v>510</v>
      </c>
      <c r="G464" s="99" t="s">
        <v>214</v>
      </c>
      <c r="H464" s="100">
        <v>37.603999999999999</v>
      </c>
      <c r="I464" s="100"/>
      <c r="J464" s="100">
        <f>SUM(H464*I464)</f>
        <v>0</v>
      </c>
      <c r="K464" s="101"/>
      <c r="L464" s="21"/>
      <c r="M464" s="102" t="s">
        <v>0</v>
      </c>
      <c r="N464" s="103" t="s">
        <v>24</v>
      </c>
      <c r="O464" s="104">
        <v>0</v>
      </c>
      <c r="P464" s="104">
        <f>O464*H464</f>
        <v>0</v>
      </c>
      <c r="Q464" s="104">
        <v>0</v>
      </c>
      <c r="R464" s="104">
        <f>Q464*H464</f>
        <v>0</v>
      </c>
      <c r="S464" s="104">
        <v>0</v>
      </c>
      <c r="T464" s="105">
        <f>S464*H464</f>
        <v>0</v>
      </c>
      <c r="U464" s="20"/>
      <c r="V464" s="20"/>
      <c r="W464" s="20"/>
      <c r="X464" s="20"/>
      <c r="Y464" s="20"/>
      <c r="Z464" s="20"/>
      <c r="AA464" s="20"/>
      <c r="AB464" s="20"/>
      <c r="AC464" s="20"/>
      <c r="AD464" s="20"/>
      <c r="AE464" s="20"/>
      <c r="AR464" s="106" t="s">
        <v>115</v>
      </c>
      <c r="AT464" s="106" t="s">
        <v>111</v>
      </c>
      <c r="AU464" s="106" t="s">
        <v>116</v>
      </c>
      <c r="AY464" s="12" t="s">
        <v>109</v>
      </c>
      <c r="BE464" s="107">
        <f>IF(N464="základná",J464,0)</f>
        <v>0</v>
      </c>
      <c r="BF464" s="107">
        <f>IF(N464="znížená",J464,0)</f>
        <v>0</v>
      </c>
      <c r="BG464" s="107">
        <f>IF(N464="zákl. prenesená",J464,0)</f>
        <v>0</v>
      </c>
      <c r="BH464" s="107">
        <f>IF(N464="zníž. prenesená",J464,0)</f>
        <v>0</v>
      </c>
      <c r="BI464" s="107">
        <f>IF(N464="nulová",J464,0)</f>
        <v>0</v>
      </c>
      <c r="BJ464" s="12" t="s">
        <v>116</v>
      </c>
      <c r="BK464" s="107">
        <f>ROUND(I464*H464,2)</f>
        <v>0</v>
      </c>
      <c r="BL464" s="12" t="s">
        <v>115</v>
      </c>
      <c r="BM464" s="106" t="s">
        <v>511</v>
      </c>
    </row>
    <row r="465" spans="1:65" s="9" customFormat="1" x14ac:dyDescent="0.2">
      <c r="B465" s="115"/>
      <c r="D465" s="109" t="s">
        <v>117</v>
      </c>
      <c r="E465" s="116" t="s">
        <v>0</v>
      </c>
      <c r="F465" s="117" t="s">
        <v>512</v>
      </c>
      <c r="H465" s="118">
        <v>4.42</v>
      </c>
      <c r="I465" s="118"/>
      <c r="J465" s="118"/>
      <c r="L465" s="115"/>
      <c r="M465" s="119"/>
      <c r="N465" s="120"/>
      <c r="O465" s="120"/>
      <c r="P465" s="120"/>
      <c r="Q465" s="120"/>
      <c r="R465" s="120"/>
      <c r="S465" s="120"/>
      <c r="T465" s="121"/>
      <c r="AT465" s="116" t="s">
        <v>117</v>
      </c>
      <c r="AU465" s="116" t="s">
        <v>116</v>
      </c>
      <c r="AV465" s="9" t="s">
        <v>116</v>
      </c>
      <c r="AW465" s="9" t="s">
        <v>15</v>
      </c>
      <c r="AX465" s="9" t="s">
        <v>41</v>
      </c>
      <c r="AY465" s="116" t="s">
        <v>109</v>
      </c>
    </row>
    <row r="466" spans="1:65" s="9" customFormat="1" x14ac:dyDescent="0.2">
      <c r="B466" s="115"/>
      <c r="D466" s="109" t="s">
        <v>117</v>
      </c>
      <c r="E466" s="116" t="s">
        <v>0</v>
      </c>
      <c r="F466" s="117" t="s">
        <v>513</v>
      </c>
      <c r="H466" s="118">
        <v>8.1959999999999997</v>
      </c>
      <c r="I466" s="118"/>
      <c r="J466" s="118"/>
      <c r="L466" s="115"/>
      <c r="M466" s="119"/>
      <c r="N466" s="120"/>
      <c r="O466" s="120"/>
      <c r="P466" s="120"/>
      <c r="Q466" s="120"/>
      <c r="R466" s="120"/>
      <c r="S466" s="120"/>
      <c r="T466" s="121"/>
      <c r="AT466" s="116" t="s">
        <v>117</v>
      </c>
      <c r="AU466" s="116" t="s">
        <v>116</v>
      </c>
      <c r="AV466" s="9" t="s">
        <v>116</v>
      </c>
      <c r="AW466" s="9" t="s">
        <v>15</v>
      </c>
      <c r="AX466" s="9" t="s">
        <v>41</v>
      </c>
      <c r="AY466" s="116" t="s">
        <v>109</v>
      </c>
    </row>
    <row r="467" spans="1:65" s="9" customFormat="1" x14ac:dyDescent="0.2">
      <c r="B467" s="115"/>
      <c r="D467" s="109" t="s">
        <v>117</v>
      </c>
      <c r="E467" s="116" t="s">
        <v>0</v>
      </c>
      <c r="F467" s="117" t="s">
        <v>514</v>
      </c>
      <c r="H467" s="118">
        <v>8.3960000000000008</v>
      </c>
      <c r="I467" s="118"/>
      <c r="J467" s="118"/>
      <c r="L467" s="115"/>
      <c r="M467" s="119"/>
      <c r="N467" s="120"/>
      <c r="O467" s="120"/>
      <c r="P467" s="120"/>
      <c r="Q467" s="120"/>
      <c r="R467" s="120"/>
      <c r="S467" s="120"/>
      <c r="T467" s="121"/>
      <c r="AT467" s="116" t="s">
        <v>117</v>
      </c>
      <c r="AU467" s="116" t="s">
        <v>116</v>
      </c>
      <c r="AV467" s="9" t="s">
        <v>116</v>
      </c>
      <c r="AW467" s="9" t="s">
        <v>15</v>
      </c>
      <c r="AX467" s="9" t="s">
        <v>41</v>
      </c>
      <c r="AY467" s="116" t="s">
        <v>109</v>
      </c>
    </row>
    <row r="468" spans="1:65" s="9" customFormat="1" x14ac:dyDescent="0.2">
      <c r="B468" s="115"/>
      <c r="D468" s="109" t="s">
        <v>117</v>
      </c>
      <c r="E468" s="116" t="s">
        <v>0</v>
      </c>
      <c r="F468" s="117" t="s">
        <v>513</v>
      </c>
      <c r="H468" s="118">
        <v>8.1959999999999997</v>
      </c>
      <c r="I468" s="118"/>
      <c r="J468" s="118"/>
      <c r="L468" s="115"/>
      <c r="M468" s="119"/>
      <c r="N468" s="120"/>
      <c r="O468" s="120"/>
      <c r="P468" s="120"/>
      <c r="Q468" s="120"/>
      <c r="R468" s="120"/>
      <c r="S468" s="120"/>
      <c r="T468" s="121"/>
      <c r="AT468" s="116" t="s">
        <v>117</v>
      </c>
      <c r="AU468" s="116" t="s">
        <v>116</v>
      </c>
      <c r="AV468" s="9" t="s">
        <v>116</v>
      </c>
      <c r="AW468" s="9" t="s">
        <v>15</v>
      </c>
      <c r="AX468" s="9" t="s">
        <v>41</v>
      </c>
      <c r="AY468" s="116" t="s">
        <v>109</v>
      </c>
    </row>
    <row r="469" spans="1:65" s="9" customFormat="1" x14ac:dyDescent="0.2">
      <c r="B469" s="115"/>
      <c r="D469" s="109" t="s">
        <v>117</v>
      </c>
      <c r="E469" s="116" t="s">
        <v>0</v>
      </c>
      <c r="F469" s="117" t="s">
        <v>514</v>
      </c>
      <c r="H469" s="118">
        <v>8.3960000000000008</v>
      </c>
      <c r="I469" s="118"/>
      <c r="J469" s="118"/>
      <c r="L469" s="115"/>
      <c r="M469" s="119"/>
      <c r="N469" s="120"/>
      <c r="O469" s="120"/>
      <c r="P469" s="120"/>
      <c r="Q469" s="120"/>
      <c r="R469" s="120"/>
      <c r="S469" s="120"/>
      <c r="T469" s="121"/>
      <c r="AT469" s="116" t="s">
        <v>117</v>
      </c>
      <c r="AU469" s="116" t="s">
        <v>116</v>
      </c>
      <c r="AV469" s="9" t="s">
        <v>116</v>
      </c>
      <c r="AW469" s="9" t="s">
        <v>15</v>
      </c>
      <c r="AX469" s="9" t="s">
        <v>41</v>
      </c>
      <c r="AY469" s="116" t="s">
        <v>109</v>
      </c>
    </row>
    <row r="470" spans="1:65" s="10" customFormat="1" x14ac:dyDescent="0.2">
      <c r="B470" s="122"/>
      <c r="D470" s="109" t="s">
        <v>117</v>
      </c>
      <c r="E470" s="123" t="s">
        <v>0</v>
      </c>
      <c r="F470" s="124" t="s">
        <v>121</v>
      </c>
      <c r="H470" s="125">
        <v>37.603999999999999</v>
      </c>
      <c r="I470" s="125"/>
      <c r="J470" s="125"/>
      <c r="L470" s="122"/>
      <c r="M470" s="126"/>
      <c r="N470" s="127"/>
      <c r="O470" s="127"/>
      <c r="P470" s="127"/>
      <c r="Q470" s="127"/>
      <c r="R470" s="127"/>
      <c r="S470" s="127"/>
      <c r="T470" s="128"/>
      <c r="AT470" s="123" t="s">
        <v>117</v>
      </c>
      <c r="AU470" s="123" t="s">
        <v>116</v>
      </c>
      <c r="AV470" s="10" t="s">
        <v>115</v>
      </c>
      <c r="AW470" s="10" t="s">
        <v>15</v>
      </c>
      <c r="AX470" s="10" t="s">
        <v>42</v>
      </c>
      <c r="AY470" s="123" t="s">
        <v>109</v>
      </c>
    </row>
    <row r="471" spans="1:65" s="2" customFormat="1" ht="16.5" customHeight="1" x14ac:dyDescent="0.2">
      <c r="A471" s="20"/>
      <c r="B471" s="95"/>
      <c r="C471" s="96">
        <v>47</v>
      </c>
      <c r="D471" s="96" t="s">
        <v>111</v>
      </c>
      <c r="E471" s="97" t="s">
        <v>515</v>
      </c>
      <c r="F471" s="98" t="s">
        <v>516</v>
      </c>
      <c r="G471" s="99" t="s">
        <v>214</v>
      </c>
      <c r="H471" s="100">
        <v>37.603999999999999</v>
      </c>
      <c r="I471" s="100"/>
      <c r="J471" s="100">
        <f t="shared" ref="J471:J474" si="2">SUM(H471*I471)</f>
        <v>0</v>
      </c>
      <c r="K471" s="101"/>
      <c r="L471" s="21"/>
      <c r="M471" s="102" t="s">
        <v>0</v>
      </c>
      <c r="N471" s="103" t="s">
        <v>24</v>
      </c>
      <c r="O471" s="104">
        <v>0</v>
      </c>
      <c r="P471" s="104">
        <f>O471*H471</f>
        <v>0</v>
      </c>
      <c r="Q471" s="104">
        <v>0</v>
      </c>
      <c r="R471" s="104">
        <f>Q471*H471</f>
        <v>0</v>
      </c>
      <c r="S471" s="104">
        <v>0</v>
      </c>
      <c r="T471" s="105">
        <f>S471*H471</f>
        <v>0</v>
      </c>
      <c r="U471" s="20"/>
      <c r="V471" s="20"/>
      <c r="W471" s="20"/>
      <c r="X471" s="20"/>
      <c r="Y471" s="20"/>
      <c r="Z471" s="20"/>
      <c r="AA471" s="20"/>
      <c r="AB471" s="20"/>
      <c r="AC471" s="20"/>
      <c r="AD471" s="20"/>
      <c r="AE471" s="20"/>
      <c r="AR471" s="106" t="s">
        <v>115</v>
      </c>
      <c r="AT471" s="106" t="s">
        <v>111</v>
      </c>
      <c r="AU471" s="106" t="s">
        <v>116</v>
      </c>
      <c r="AY471" s="12" t="s">
        <v>109</v>
      </c>
      <c r="BE471" s="107">
        <f>IF(N471="základná",J471,0)</f>
        <v>0</v>
      </c>
      <c r="BF471" s="107">
        <f>IF(N471="znížená",J471,0)</f>
        <v>0</v>
      </c>
      <c r="BG471" s="107">
        <f>IF(N471="zákl. prenesená",J471,0)</f>
        <v>0</v>
      </c>
      <c r="BH471" s="107">
        <f>IF(N471="zníž. prenesená",J471,0)</f>
        <v>0</v>
      </c>
      <c r="BI471" s="107">
        <f>IF(N471="nulová",J471,0)</f>
        <v>0</v>
      </c>
      <c r="BJ471" s="12" t="s">
        <v>116</v>
      </c>
      <c r="BK471" s="107">
        <f>ROUND(I471*H471,2)</f>
        <v>0</v>
      </c>
      <c r="BL471" s="12" t="s">
        <v>115</v>
      </c>
      <c r="BM471" s="106" t="s">
        <v>517</v>
      </c>
    </row>
    <row r="472" spans="1:65" s="2" customFormat="1" ht="24.2" customHeight="1" x14ac:dyDescent="0.2">
      <c r="A472" s="20"/>
      <c r="B472" s="95"/>
      <c r="C472" s="96">
        <v>48</v>
      </c>
      <c r="D472" s="96" t="s">
        <v>111</v>
      </c>
      <c r="E472" s="97" t="s">
        <v>518</v>
      </c>
      <c r="F472" s="98" t="s">
        <v>519</v>
      </c>
      <c r="G472" s="99" t="s">
        <v>214</v>
      </c>
      <c r="H472" s="100">
        <v>15</v>
      </c>
      <c r="I472" s="100"/>
      <c r="J472" s="100">
        <f t="shared" si="2"/>
        <v>0</v>
      </c>
      <c r="K472" s="101"/>
      <c r="L472" s="21"/>
      <c r="M472" s="102" t="s">
        <v>0</v>
      </c>
      <c r="N472" s="103" t="s">
        <v>24</v>
      </c>
      <c r="O472" s="104">
        <v>0</v>
      </c>
      <c r="P472" s="104">
        <f>O472*H472</f>
        <v>0</v>
      </c>
      <c r="Q472" s="104">
        <v>0</v>
      </c>
      <c r="R472" s="104">
        <f>Q472*H472</f>
        <v>0</v>
      </c>
      <c r="S472" s="104">
        <v>0</v>
      </c>
      <c r="T472" s="105">
        <f>S472*H472</f>
        <v>0</v>
      </c>
      <c r="U472" s="20"/>
      <c r="V472" s="20"/>
      <c r="W472" s="20"/>
      <c r="X472" s="20"/>
      <c r="Y472" s="20"/>
      <c r="Z472" s="20"/>
      <c r="AA472" s="20"/>
      <c r="AB472" s="20"/>
      <c r="AC472" s="20"/>
      <c r="AD472" s="20"/>
      <c r="AE472" s="20"/>
      <c r="AR472" s="106" t="s">
        <v>115</v>
      </c>
      <c r="AT472" s="106" t="s">
        <v>111</v>
      </c>
      <c r="AU472" s="106" t="s">
        <v>116</v>
      </c>
      <c r="AY472" s="12" t="s">
        <v>109</v>
      </c>
      <c r="BE472" s="107">
        <f>IF(N472="základná",J472,0)</f>
        <v>0</v>
      </c>
      <c r="BF472" s="107">
        <f>IF(N472="znížená",J472,0)</f>
        <v>0</v>
      </c>
      <c r="BG472" s="107">
        <f>IF(N472="zákl. prenesená",J472,0)</f>
        <v>0</v>
      </c>
      <c r="BH472" s="107">
        <f>IF(N472="zníž. prenesená",J472,0)</f>
        <v>0</v>
      </c>
      <c r="BI472" s="107">
        <f>IF(N472="nulová",J472,0)</f>
        <v>0</v>
      </c>
      <c r="BJ472" s="12" t="s">
        <v>116</v>
      </c>
      <c r="BK472" s="107">
        <f>ROUND(I472*H472,2)</f>
        <v>0</v>
      </c>
      <c r="BL472" s="12" t="s">
        <v>115</v>
      </c>
      <c r="BM472" s="106" t="s">
        <v>520</v>
      </c>
    </row>
    <row r="473" spans="1:65" s="2" customFormat="1" ht="24.2" customHeight="1" x14ac:dyDescent="0.2">
      <c r="A473" s="20"/>
      <c r="B473" s="95"/>
      <c r="C473" s="96">
        <v>49</v>
      </c>
      <c r="D473" s="96" t="s">
        <v>111</v>
      </c>
      <c r="E473" s="97" t="s">
        <v>521</v>
      </c>
      <c r="F473" s="98" t="s">
        <v>522</v>
      </c>
      <c r="G473" s="99" t="s">
        <v>214</v>
      </c>
      <c r="H473" s="100">
        <v>15</v>
      </c>
      <c r="I473" s="100"/>
      <c r="J473" s="100">
        <f t="shared" si="2"/>
        <v>0</v>
      </c>
      <c r="K473" s="101"/>
      <c r="L473" s="21"/>
      <c r="M473" s="102" t="s">
        <v>0</v>
      </c>
      <c r="N473" s="103" t="s">
        <v>24</v>
      </c>
      <c r="O473" s="104">
        <v>0</v>
      </c>
      <c r="P473" s="104">
        <f>O473*H473</f>
        <v>0</v>
      </c>
      <c r="Q473" s="104">
        <v>0</v>
      </c>
      <c r="R473" s="104">
        <f>Q473*H473</f>
        <v>0</v>
      </c>
      <c r="S473" s="104">
        <v>0</v>
      </c>
      <c r="T473" s="105">
        <f>S473*H473</f>
        <v>0</v>
      </c>
      <c r="U473" s="20"/>
      <c r="V473" s="20"/>
      <c r="W473" s="20"/>
      <c r="X473" s="20"/>
      <c r="Y473" s="20"/>
      <c r="Z473" s="20"/>
      <c r="AA473" s="20"/>
      <c r="AB473" s="20"/>
      <c r="AC473" s="20"/>
      <c r="AD473" s="20"/>
      <c r="AE473" s="20"/>
      <c r="AR473" s="106" t="s">
        <v>115</v>
      </c>
      <c r="AT473" s="106" t="s">
        <v>111</v>
      </c>
      <c r="AU473" s="106" t="s">
        <v>116</v>
      </c>
      <c r="AY473" s="12" t="s">
        <v>109</v>
      </c>
      <c r="BE473" s="107">
        <f>IF(N473="základná",J473,0)</f>
        <v>0</v>
      </c>
      <c r="BF473" s="107">
        <f>IF(N473="znížená",J473,0)</f>
        <v>0</v>
      </c>
      <c r="BG473" s="107">
        <f>IF(N473="zákl. prenesená",J473,0)</f>
        <v>0</v>
      </c>
      <c r="BH473" s="107">
        <f>IF(N473="zníž. prenesená",J473,0)</f>
        <v>0</v>
      </c>
      <c r="BI473" s="107">
        <f>IF(N473="nulová",J473,0)</f>
        <v>0</v>
      </c>
      <c r="BJ473" s="12" t="s">
        <v>116</v>
      </c>
      <c r="BK473" s="107">
        <f>ROUND(I473*H473,2)</f>
        <v>0</v>
      </c>
      <c r="BL473" s="12" t="s">
        <v>115</v>
      </c>
      <c r="BM473" s="106" t="s">
        <v>523</v>
      </c>
    </row>
    <row r="474" spans="1:65" s="2" customFormat="1" ht="21.75" customHeight="1" x14ac:dyDescent="0.2">
      <c r="A474" s="20"/>
      <c r="B474" s="95"/>
      <c r="C474" s="96">
        <v>50</v>
      </c>
      <c r="D474" s="96" t="s">
        <v>111</v>
      </c>
      <c r="E474" s="97" t="s">
        <v>524</v>
      </c>
      <c r="F474" s="98" t="s">
        <v>525</v>
      </c>
      <c r="G474" s="99" t="s">
        <v>114</v>
      </c>
      <c r="H474" s="100">
        <v>5.7759999999999998</v>
      </c>
      <c r="I474" s="100"/>
      <c r="J474" s="100">
        <f t="shared" si="2"/>
        <v>0</v>
      </c>
      <c r="K474" s="101"/>
      <c r="L474" s="21"/>
      <c r="M474" s="102" t="s">
        <v>0</v>
      </c>
      <c r="N474" s="103" t="s">
        <v>24</v>
      </c>
      <c r="O474" s="104">
        <v>0</v>
      </c>
      <c r="P474" s="104">
        <f>O474*H474</f>
        <v>0</v>
      </c>
      <c r="Q474" s="104">
        <v>0</v>
      </c>
      <c r="R474" s="104">
        <f>Q474*H474</f>
        <v>0</v>
      </c>
      <c r="S474" s="104">
        <v>0</v>
      </c>
      <c r="T474" s="105">
        <f>S474*H474</f>
        <v>0</v>
      </c>
      <c r="U474" s="20"/>
      <c r="V474" s="20"/>
      <c r="W474" s="20"/>
      <c r="X474" s="20"/>
      <c r="Y474" s="20"/>
      <c r="Z474" s="20"/>
      <c r="AA474" s="20"/>
      <c r="AB474" s="20"/>
      <c r="AC474" s="20"/>
      <c r="AD474" s="20"/>
      <c r="AE474" s="20"/>
      <c r="AR474" s="106" t="s">
        <v>115</v>
      </c>
      <c r="AT474" s="106" t="s">
        <v>111</v>
      </c>
      <c r="AU474" s="106" t="s">
        <v>116</v>
      </c>
      <c r="AY474" s="12" t="s">
        <v>109</v>
      </c>
      <c r="BE474" s="107">
        <f>IF(N474="základná",J474,0)</f>
        <v>0</v>
      </c>
      <c r="BF474" s="107">
        <f>IF(N474="znížená",J474,0)</f>
        <v>0</v>
      </c>
      <c r="BG474" s="107">
        <f>IF(N474="zákl. prenesená",J474,0)</f>
        <v>0</v>
      </c>
      <c r="BH474" s="107">
        <f>IF(N474="zníž. prenesená",J474,0)</f>
        <v>0</v>
      </c>
      <c r="BI474" s="107">
        <f>IF(N474="nulová",J474,0)</f>
        <v>0</v>
      </c>
      <c r="BJ474" s="12" t="s">
        <v>116</v>
      </c>
      <c r="BK474" s="107">
        <f>ROUND(I474*H474,2)</f>
        <v>0</v>
      </c>
      <c r="BL474" s="12" t="s">
        <v>115</v>
      </c>
      <c r="BM474" s="106" t="s">
        <v>526</v>
      </c>
    </row>
    <row r="475" spans="1:65" s="8" customFormat="1" x14ac:dyDescent="0.2">
      <c r="B475" s="108"/>
      <c r="D475" s="109" t="s">
        <v>117</v>
      </c>
      <c r="E475" s="110" t="s">
        <v>0</v>
      </c>
      <c r="F475" s="111" t="s">
        <v>527</v>
      </c>
      <c r="H475" s="110" t="s">
        <v>0</v>
      </c>
      <c r="I475" s="181"/>
      <c r="J475" s="181"/>
      <c r="L475" s="108"/>
      <c r="M475" s="112"/>
      <c r="N475" s="113"/>
      <c r="O475" s="113"/>
      <c r="P475" s="113"/>
      <c r="Q475" s="113"/>
      <c r="R475" s="113"/>
      <c r="S475" s="113"/>
      <c r="T475" s="114"/>
      <c r="AT475" s="110" t="s">
        <v>117</v>
      </c>
      <c r="AU475" s="110" t="s">
        <v>116</v>
      </c>
      <c r="AV475" s="8" t="s">
        <v>42</v>
      </c>
      <c r="AW475" s="8" t="s">
        <v>15</v>
      </c>
      <c r="AX475" s="8" t="s">
        <v>41</v>
      </c>
      <c r="AY475" s="110" t="s">
        <v>109</v>
      </c>
    </row>
    <row r="476" spans="1:65" s="9" customFormat="1" x14ac:dyDescent="0.2">
      <c r="B476" s="115"/>
      <c r="D476" s="109" t="s">
        <v>117</v>
      </c>
      <c r="E476" s="116" t="s">
        <v>0</v>
      </c>
      <c r="F476" s="117" t="s">
        <v>528</v>
      </c>
      <c r="H476" s="118">
        <v>1.2</v>
      </c>
      <c r="I476" s="118"/>
      <c r="J476" s="118"/>
      <c r="L476" s="115"/>
      <c r="M476" s="119"/>
      <c r="N476" s="120"/>
      <c r="O476" s="120"/>
      <c r="P476" s="120"/>
      <c r="Q476" s="120"/>
      <c r="R476" s="120"/>
      <c r="S476" s="120"/>
      <c r="T476" s="121"/>
      <c r="AT476" s="116" t="s">
        <v>117</v>
      </c>
      <c r="AU476" s="116" t="s">
        <v>116</v>
      </c>
      <c r="AV476" s="9" t="s">
        <v>116</v>
      </c>
      <c r="AW476" s="9" t="s">
        <v>15</v>
      </c>
      <c r="AX476" s="9" t="s">
        <v>41</v>
      </c>
      <c r="AY476" s="116" t="s">
        <v>109</v>
      </c>
    </row>
    <row r="477" spans="1:65" s="9" customFormat="1" x14ac:dyDescent="0.2">
      <c r="B477" s="115"/>
      <c r="D477" s="109" t="s">
        <v>117</v>
      </c>
      <c r="E477" s="116" t="s">
        <v>0</v>
      </c>
      <c r="F477" s="117" t="s">
        <v>529</v>
      </c>
      <c r="H477" s="118">
        <v>2.7</v>
      </c>
      <c r="I477" s="118"/>
      <c r="J477" s="118"/>
      <c r="L477" s="115"/>
      <c r="M477" s="119"/>
      <c r="N477" s="120"/>
      <c r="O477" s="120"/>
      <c r="P477" s="120"/>
      <c r="Q477" s="120"/>
      <c r="R477" s="120"/>
      <c r="S477" s="120"/>
      <c r="T477" s="121"/>
      <c r="AT477" s="116" t="s">
        <v>117</v>
      </c>
      <c r="AU477" s="116" t="s">
        <v>116</v>
      </c>
      <c r="AV477" s="9" t="s">
        <v>116</v>
      </c>
      <c r="AW477" s="9" t="s">
        <v>15</v>
      </c>
      <c r="AX477" s="9" t="s">
        <v>41</v>
      </c>
      <c r="AY477" s="116" t="s">
        <v>109</v>
      </c>
    </row>
    <row r="478" spans="1:65" s="9" customFormat="1" x14ac:dyDescent="0.2">
      <c r="B478" s="115"/>
      <c r="D478" s="109" t="s">
        <v>117</v>
      </c>
      <c r="E478" s="116" t="s">
        <v>0</v>
      </c>
      <c r="F478" s="117" t="s">
        <v>530</v>
      </c>
      <c r="H478" s="118">
        <v>1.0229999999999999</v>
      </c>
      <c r="I478" s="118"/>
      <c r="J478" s="118"/>
      <c r="L478" s="115"/>
      <c r="M478" s="119"/>
      <c r="N478" s="120"/>
      <c r="O478" s="120"/>
      <c r="P478" s="120"/>
      <c r="Q478" s="120"/>
      <c r="R478" s="120"/>
      <c r="S478" s="120"/>
      <c r="T478" s="121"/>
      <c r="AT478" s="116" t="s">
        <v>117</v>
      </c>
      <c r="AU478" s="116" t="s">
        <v>116</v>
      </c>
      <c r="AV478" s="9" t="s">
        <v>116</v>
      </c>
      <c r="AW478" s="9" t="s">
        <v>15</v>
      </c>
      <c r="AX478" s="9" t="s">
        <v>41</v>
      </c>
      <c r="AY478" s="116" t="s">
        <v>109</v>
      </c>
    </row>
    <row r="479" spans="1:65" s="9" customFormat="1" x14ac:dyDescent="0.2">
      <c r="B479" s="115"/>
      <c r="D479" s="109" t="s">
        <v>117</v>
      </c>
      <c r="E479" s="116" t="s">
        <v>0</v>
      </c>
      <c r="F479" s="117" t="s">
        <v>531</v>
      </c>
      <c r="H479" s="118">
        <v>0.85299999999999998</v>
      </c>
      <c r="I479" s="118"/>
      <c r="J479" s="118"/>
      <c r="L479" s="115"/>
      <c r="M479" s="119"/>
      <c r="N479" s="120"/>
      <c r="O479" s="120"/>
      <c r="P479" s="120"/>
      <c r="Q479" s="120"/>
      <c r="R479" s="120"/>
      <c r="S479" s="120"/>
      <c r="T479" s="121"/>
      <c r="AT479" s="116" t="s">
        <v>117</v>
      </c>
      <c r="AU479" s="116" t="s">
        <v>116</v>
      </c>
      <c r="AV479" s="9" t="s">
        <v>116</v>
      </c>
      <c r="AW479" s="9" t="s">
        <v>15</v>
      </c>
      <c r="AX479" s="9" t="s">
        <v>41</v>
      </c>
      <c r="AY479" s="116" t="s">
        <v>109</v>
      </c>
    </row>
    <row r="480" spans="1:65" s="10" customFormat="1" x14ac:dyDescent="0.2">
      <c r="B480" s="122"/>
      <c r="D480" s="109" t="s">
        <v>117</v>
      </c>
      <c r="E480" s="123" t="s">
        <v>0</v>
      </c>
      <c r="F480" s="124" t="s">
        <v>121</v>
      </c>
      <c r="H480" s="125">
        <v>5.7759999999999998</v>
      </c>
      <c r="I480" s="125"/>
      <c r="J480" s="125"/>
      <c r="L480" s="122"/>
      <c r="M480" s="126"/>
      <c r="N480" s="127"/>
      <c r="O480" s="127"/>
      <c r="P480" s="127"/>
      <c r="Q480" s="127"/>
      <c r="R480" s="127"/>
      <c r="S480" s="127"/>
      <c r="T480" s="128"/>
      <c r="AT480" s="123" t="s">
        <v>117</v>
      </c>
      <c r="AU480" s="123" t="s">
        <v>116</v>
      </c>
      <c r="AV480" s="10" t="s">
        <v>115</v>
      </c>
      <c r="AW480" s="10" t="s">
        <v>15</v>
      </c>
      <c r="AX480" s="10" t="s">
        <v>42</v>
      </c>
      <c r="AY480" s="123" t="s">
        <v>109</v>
      </c>
    </row>
    <row r="481" spans="1:65" s="2" customFormat="1" ht="24.2" customHeight="1" x14ac:dyDescent="0.2">
      <c r="A481" s="20"/>
      <c r="B481" s="95"/>
      <c r="C481" s="96">
        <v>51</v>
      </c>
      <c r="D481" s="96" t="s">
        <v>111</v>
      </c>
      <c r="E481" s="97" t="s">
        <v>532</v>
      </c>
      <c r="F481" s="98" t="s">
        <v>533</v>
      </c>
      <c r="G481" s="99" t="s">
        <v>206</v>
      </c>
      <c r="H481" s="100">
        <v>0.1</v>
      </c>
      <c r="I481" s="100"/>
      <c r="J481" s="100">
        <f t="shared" ref="J481:J483" si="3">SUM(H481*I481)</f>
        <v>0</v>
      </c>
      <c r="K481" s="101"/>
      <c r="L481" s="21"/>
      <c r="M481" s="102" t="s">
        <v>0</v>
      </c>
      <c r="N481" s="103" t="s">
        <v>24</v>
      </c>
      <c r="O481" s="104">
        <v>0</v>
      </c>
      <c r="P481" s="104">
        <f>O481*H481</f>
        <v>0</v>
      </c>
      <c r="Q481" s="104">
        <v>0</v>
      </c>
      <c r="R481" s="104">
        <f>Q481*H481</f>
        <v>0</v>
      </c>
      <c r="S481" s="104">
        <v>0</v>
      </c>
      <c r="T481" s="105">
        <f>S481*H481</f>
        <v>0</v>
      </c>
      <c r="U481" s="20"/>
      <c r="V481" s="20"/>
      <c r="W481" s="20"/>
      <c r="X481" s="20"/>
      <c r="Y481" s="20"/>
      <c r="Z481" s="20"/>
      <c r="AA481" s="20"/>
      <c r="AB481" s="20"/>
      <c r="AC481" s="20"/>
      <c r="AD481" s="20"/>
      <c r="AE481" s="20"/>
      <c r="AR481" s="106" t="s">
        <v>115</v>
      </c>
      <c r="AT481" s="106" t="s">
        <v>111</v>
      </c>
      <c r="AU481" s="106" t="s">
        <v>116</v>
      </c>
      <c r="AY481" s="12" t="s">
        <v>109</v>
      </c>
      <c r="BE481" s="107">
        <f>IF(N481="základná",J481,0)</f>
        <v>0</v>
      </c>
      <c r="BF481" s="107">
        <f>IF(N481="znížená",J481,0)</f>
        <v>0</v>
      </c>
      <c r="BG481" s="107">
        <f>IF(N481="zákl. prenesená",J481,0)</f>
        <v>0</v>
      </c>
      <c r="BH481" s="107">
        <f>IF(N481="zníž. prenesená",J481,0)</f>
        <v>0</v>
      </c>
      <c r="BI481" s="107">
        <f>IF(N481="nulová",J481,0)</f>
        <v>0</v>
      </c>
      <c r="BJ481" s="12" t="s">
        <v>116</v>
      </c>
      <c r="BK481" s="107">
        <f>ROUND(I481*H481,2)</f>
        <v>0</v>
      </c>
      <c r="BL481" s="12" t="s">
        <v>115</v>
      </c>
      <c r="BM481" s="106" t="s">
        <v>534</v>
      </c>
    </row>
    <row r="482" spans="1:65" s="2" customFormat="1" ht="24.2" customHeight="1" x14ac:dyDescent="0.2">
      <c r="A482" s="20"/>
      <c r="B482" s="95"/>
      <c r="C482" s="96">
        <v>52</v>
      </c>
      <c r="D482" s="96" t="s">
        <v>111</v>
      </c>
      <c r="E482" s="97" t="s">
        <v>535</v>
      </c>
      <c r="F482" s="98" t="s">
        <v>536</v>
      </c>
      <c r="G482" s="99" t="s">
        <v>206</v>
      </c>
      <c r="H482" s="100">
        <v>0.15</v>
      </c>
      <c r="I482" s="100"/>
      <c r="J482" s="100">
        <f t="shared" si="3"/>
        <v>0</v>
      </c>
      <c r="K482" s="101"/>
      <c r="L482" s="21"/>
      <c r="M482" s="102" t="s">
        <v>0</v>
      </c>
      <c r="N482" s="103" t="s">
        <v>24</v>
      </c>
      <c r="O482" s="104">
        <v>0</v>
      </c>
      <c r="P482" s="104">
        <f>O482*H482</f>
        <v>0</v>
      </c>
      <c r="Q482" s="104">
        <v>0</v>
      </c>
      <c r="R482" s="104">
        <f>Q482*H482</f>
        <v>0</v>
      </c>
      <c r="S482" s="104">
        <v>0</v>
      </c>
      <c r="T482" s="105">
        <f>S482*H482</f>
        <v>0</v>
      </c>
      <c r="U482" s="20"/>
      <c r="V482" s="20"/>
      <c r="W482" s="20"/>
      <c r="X482" s="20"/>
      <c r="Y482" s="20"/>
      <c r="Z482" s="20"/>
      <c r="AA482" s="20"/>
      <c r="AB482" s="20"/>
      <c r="AC482" s="20"/>
      <c r="AD482" s="20"/>
      <c r="AE482" s="20"/>
      <c r="AR482" s="106" t="s">
        <v>115</v>
      </c>
      <c r="AT482" s="106" t="s">
        <v>111</v>
      </c>
      <c r="AU482" s="106" t="s">
        <v>116</v>
      </c>
      <c r="AY482" s="12" t="s">
        <v>109</v>
      </c>
      <c r="BE482" s="107">
        <f>IF(N482="základná",J482,0)</f>
        <v>0</v>
      </c>
      <c r="BF482" s="107">
        <f>IF(N482="znížená",J482,0)</f>
        <v>0</v>
      </c>
      <c r="BG482" s="107">
        <f>IF(N482="zákl. prenesená",J482,0)</f>
        <v>0</v>
      </c>
      <c r="BH482" s="107">
        <f>IF(N482="zníž. prenesená",J482,0)</f>
        <v>0</v>
      </c>
      <c r="BI482" s="107">
        <f>IF(N482="nulová",J482,0)</f>
        <v>0</v>
      </c>
      <c r="BJ482" s="12" t="s">
        <v>116</v>
      </c>
      <c r="BK482" s="107">
        <f>ROUND(I482*H482,2)</f>
        <v>0</v>
      </c>
      <c r="BL482" s="12" t="s">
        <v>115</v>
      </c>
      <c r="BM482" s="106" t="s">
        <v>537</v>
      </c>
    </row>
    <row r="483" spans="1:65" s="2" customFormat="1" ht="33" customHeight="1" x14ac:dyDescent="0.2">
      <c r="A483" s="20"/>
      <c r="B483" s="95"/>
      <c r="C483" s="96">
        <v>53</v>
      </c>
      <c r="D483" s="96" t="s">
        <v>111</v>
      </c>
      <c r="E483" s="97" t="s">
        <v>538</v>
      </c>
      <c r="F483" s="98" t="s">
        <v>539</v>
      </c>
      <c r="G483" s="99" t="s">
        <v>214</v>
      </c>
      <c r="H483" s="100">
        <v>37.055999999999997</v>
      </c>
      <c r="I483" s="100"/>
      <c r="J483" s="100">
        <f t="shared" si="3"/>
        <v>0</v>
      </c>
      <c r="K483" s="101"/>
      <c r="L483" s="21"/>
      <c r="M483" s="102" t="s">
        <v>0</v>
      </c>
      <c r="N483" s="103" t="s">
        <v>24</v>
      </c>
      <c r="O483" s="104">
        <v>0</v>
      </c>
      <c r="P483" s="104">
        <f>O483*H483</f>
        <v>0</v>
      </c>
      <c r="Q483" s="104">
        <v>0</v>
      </c>
      <c r="R483" s="104">
        <f>Q483*H483</f>
        <v>0</v>
      </c>
      <c r="S483" s="104">
        <v>0</v>
      </c>
      <c r="T483" s="105">
        <f>S483*H483</f>
        <v>0</v>
      </c>
      <c r="U483" s="20"/>
      <c r="V483" s="20"/>
      <c r="W483" s="20"/>
      <c r="X483" s="20"/>
      <c r="Y483" s="20"/>
      <c r="Z483" s="20"/>
      <c r="AA483" s="20"/>
      <c r="AB483" s="20"/>
      <c r="AC483" s="20"/>
      <c r="AD483" s="20"/>
      <c r="AE483" s="20"/>
      <c r="AR483" s="106" t="s">
        <v>115</v>
      </c>
      <c r="AT483" s="106" t="s">
        <v>111</v>
      </c>
      <c r="AU483" s="106" t="s">
        <v>116</v>
      </c>
      <c r="AY483" s="12" t="s">
        <v>109</v>
      </c>
      <c r="BE483" s="107">
        <f>IF(N483="základná",J483,0)</f>
        <v>0</v>
      </c>
      <c r="BF483" s="107">
        <f>IF(N483="znížená",J483,0)</f>
        <v>0</v>
      </c>
      <c r="BG483" s="107">
        <f>IF(N483="zákl. prenesená",J483,0)</f>
        <v>0</v>
      </c>
      <c r="BH483" s="107">
        <f>IF(N483="zníž. prenesená",J483,0)</f>
        <v>0</v>
      </c>
      <c r="BI483" s="107">
        <f>IF(N483="nulová",J483,0)</f>
        <v>0</v>
      </c>
      <c r="BJ483" s="12" t="s">
        <v>116</v>
      </c>
      <c r="BK483" s="107">
        <f>ROUND(I483*H483,2)</f>
        <v>0</v>
      </c>
      <c r="BL483" s="12" t="s">
        <v>115</v>
      </c>
      <c r="BM483" s="106" t="s">
        <v>540</v>
      </c>
    </row>
    <row r="484" spans="1:65" s="9" customFormat="1" x14ac:dyDescent="0.2">
      <c r="B484" s="115"/>
      <c r="D484" s="109" t="s">
        <v>117</v>
      </c>
      <c r="E484" s="116" t="s">
        <v>0</v>
      </c>
      <c r="F484" s="117" t="s">
        <v>541</v>
      </c>
      <c r="H484" s="118">
        <v>9.5760000000000005</v>
      </c>
      <c r="I484" s="118"/>
      <c r="J484" s="118"/>
      <c r="L484" s="115"/>
      <c r="M484" s="119"/>
      <c r="N484" s="120"/>
      <c r="O484" s="120"/>
      <c r="P484" s="120"/>
      <c r="Q484" s="120"/>
      <c r="R484" s="120"/>
      <c r="S484" s="120"/>
      <c r="T484" s="121"/>
      <c r="AT484" s="116" t="s">
        <v>117</v>
      </c>
      <c r="AU484" s="116" t="s">
        <v>116</v>
      </c>
      <c r="AV484" s="9" t="s">
        <v>116</v>
      </c>
      <c r="AW484" s="9" t="s">
        <v>15</v>
      </c>
      <c r="AX484" s="9" t="s">
        <v>41</v>
      </c>
      <c r="AY484" s="116" t="s">
        <v>109</v>
      </c>
    </row>
    <row r="485" spans="1:65" s="9" customFormat="1" x14ac:dyDescent="0.2">
      <c r="B485" s="115"/>
      <c r="D485" s="109" t="s">
        <v>117</v>
      </c>
      <c r="E485" s="116" t="s">
        <v>0</v>
      </c>
      <c r="F485" s="117" t="s">
        <v>542</v>
      </c>
      <c r="H485" s="118">
        <v>7.98</v>
      </c>
      <c r="I485" s="118"/>
      <c r="J485" s="118"/>
      <c r="L485" s="115"/>
      <c r="M485" s="119"/>
      <c r="N485" s="120"/>
      <c r="O485" s="120"/>
      <c r="P485" s="120"/>
      <c r="Q485" s="120"/>
      <c r="R485" s="120"/>
      <c r="S485" s="120"/>
      <c r="T485" s="121"/>
      <c r="AT485" s="116" t="s">
        <v>117</v>
      </c>
      <c r="AU485" s="116" t="s">
        <v>116</v>
      </c>
      <c r="AV485" s="9" t="s">
        <v>116</v>
      </c>
      <c r="AW485" s="9" t="s">
        <v>15</v>
      </c>
      <c r="AX485" s="9" t="s">
        <v>41</v>
      </c>
      <c r="AY485" s="116" t="s">
        <v>109</v>
      </c>
    </row>
    <row r="486" spans="1:65" s="9" customFormat="1" x14ac:dyDescent="0.2">
      <c r="B486" s="115"/>
      <c r="D486" s="109" t="s">
        <v>117</v>
      </c>
      <c r="E486" s="116" t="s">
        <v>0</v>
      </c>
      <c r="F486" s="117" t="s">
        <v>543</v>
      </c>
      <c r="H486" s="118">
        <v>19.5</v>
      </c>
      <c r="I486" s="118"/>
      <c r="J486" s="118"/>
      <c r="L486" s="115"/>
      <c r="M486" s="119"/>
      <c r="N486" s="120"/>
      <c r="O486" s="120"/>
      <c r="P486" s="120"/>
      <c r="Q486" s="120"/>
      <c r="R486" s="120"/>
      <c r="S486" s="120"/>
      <c r="T486" s="121"/>
      <c r="AT486" s="116" t="s">
        <v>117</v>
      </c>
      <c r="AU486" s="116" t="s">
        <v>116</v>
      </c>
      <c r="AV486" s="9" t="s">
        <v>116</v>
      </c>
      <c r="AW486" s="9" t="s">
        <v>15</v>
      </c>
      <c r="AX486" s="9" t="s">
        <v>41</v>
      </c>
      <c r="AY486" s="116" t="s">
        <v>109</v>
      </c>
    </row>
    <row r="487" spans="1:65" s="10" customFormat="1" x14ac:dyDescent="0.2">
      <c r="B487" s="122"/>
      <c r="D487" s="109" t="s">
        <v>117</v>
      </c>
      <c r="E487" s="123" t="s">
        <v>0</v>
      </c>
      <c r="F487" s="124" t="s">
        <v>121</v>
      </c>
      <c r="H487" s="125">
        <v>37.055999999999997</v>
      </c>
      <c r="I487" s="125"/>
      <c r="J487" s="125"/>
      <c r="L487" s="122"/>
      <c r="M487" s="126"/>
      <c r="N487" s="127"/>
      <c r="O487" s="127"/>
      <c r="P487" s="127"/>
      <c r="Q487" s="127"/>
      <c r="R487" s="127"/>
      <c r="S487" s="127"/>
      <c r="T487" s="128"/>
      <c r="AT487" s="123" t="s">
        <v>117</v>
      </c>
      <c r="AU487" s="123" t="s">
        <v>116</v>
      </c>
      <c r="AV487" s="10" t="s">
        <v>115</v>
      </c>
      <c r="AW487" s="10" t="s">
        <v>15</v>
      </c>
      <c r="AX487" s="10" t="s">
        <v>42</v>
      </c>
      <c r="AY487" s="123" t="s">
        <v>109</v>
      </c>
    </row>
    <row r="488" spans="1:65" s="2" customFormat="1" ht="33" customHeight="1" x14ac:dyDescent="0.2">
      <c r="A488" s="20"/>
      <c r="B488" s="95"/>
      <c r="C488" s="96">
        <v>54</v>
      </c>
      <c r="D488" s="96" t="s">
        <v>111</v>
      </c>
      <c r="E488" s="97" t="s">
        <v>544</v>
      </c>
      <c r="F488" s="98" t="s">
        <v>545</v>
      </c>
      <c r="G488" s="99" t="s">
        <v>214</v>
      </c>
      <c r="H488" s="100">
        <v>37.055999999999997</v>
      </c>
      <c r="I488" s="100"/>
      <c r="J488" s="100">
        <f t="shared" ref="J488:J489" si="4">SUM(H488*I488)</f>
        <v>0</v>
      </c>
      <c r="K488" s="101"/>
      <c r="L488" s="21"/>
      <c r="M488" s="102" t="s">
        <v>0</v>
      </c>
      <c r="N488" s="103" t="s">
        <v>24</v>
      </c>
      <c r="O488" s="104">
        <v>0</v>
      </c>
      <c r="P488" s="104">
        <f>O488*H488</f>
        <v>0</v>
      </c>
      <c r="Q488" s="104">
        <v>0</v>
      </c>
      <c r="R488" s="104">
        <f>Q488*H488</f>
        <v>0</v>
      </c>
      <c r="S488" s="104">
        <v>0</v>
      </c>
      <c r="T488" s="105">
        <f>S488*H488</f>
        <v>0</v>
      </c>
      <c r="U488" s="20"/>
      <c r="V488" s="20"/>
      <c r="W488" s="20"/>
      <c r="X488" s="20"/>
      <c r="Y488" s="20"/>
      <c r="Z488" s="20"/>
      <c r="AA488" s="20"/>
      <c r="AB488" s="20"/>
      <c r="AC488" s="20"/>
      <c r="AD488" s="20"/>
      <c r="AE488" s="20"/>
      <c r="AR488" s="106" t="s">
        <v>115</v>
      </c>
      <c r="AT488" s="106" t="s">
        <v>111</v>
      </c>
      <c r="AU488" s="106" t="s">
        <v>116</v>
      </c>
      <c r="AY488" s="12" t="s">
        <v>109</v>
      </c>
      <c r="BE488" s="107">
        <f>IF(N488="základná",J488,0)</f>
        <v>0</v>
      </c>
      <c r="BF488" s="107">
        <f>IF(N488="znížená",J488,0)</f>
        <v>0</v>
      </c>
      <c r="BG488" s="107">
        <f>IF(N488="zákl. prenesená",J488,0)</f>
        <v>0</v>
      </c>
      <c r="BH488" s="107">
        <f>IF(N488="zníž. prenesená",J488,0)</f>
        <v>0</v>
      </c>
      <c r="BI488" s="107">
        <f>IF(N488="nulová",J488,0)</f>
        <v>0</v>
      </c>
      <c r="BJ488" s="12" t="s">
        <v>116</v>
      </c>
      <c r="BK488" s="107">
        <f>ROUND(I488*H488,2)</f>
        <v>0</v>
      </c>
      <c r="BL488" s="12" t="s">
        <v>115</v>
      </c>
      <c r="BM488" s="106" t="s">
        <v>546</v>
      </c>
    </row>
    <row r="489" spans="1:65" s="2" customFormat="1" ht="24.2" customHeight="1" x14ac:dyDescent="0.2">
      <c r="A489" s="20"/>
      <c r="B489" s="95"/>
      <c r="C489" s="96">
        <v>55</v>
      </c>
      <c r="D489" s="96" t="s">
        <v>111</v>
      </c>
      <c r="E489" s="97" t="s">
        <v>547</v>
      </c>
      <c r="F489" s="98" t="s">
        <v>548</v>
      </c>
      <c r="G489" s="99" t="s">
        <v>114</v>
      </c>
      <c r="H489" s="100">
        <v>6.3</v>
      </c>
      <c r="I489" s="100"/>
      <c r="J489" s="100">
        <f t="shared" si="4"/>
        <v>0</v>
      </c>
      <c r="K489" s="101"/>
      <c r="L489" s="21"/>
      <c r="M489" s="102" t="s">
        <v>0</v>
      </c>
      <c r="N489" s="103" t="s">
        <v>24</v>
      </c>
      <c r="O489" s="104">
        <v>0</v>
      </c>
      <c r="P489" s="104">
        <f>O489*H489</f>
        <v>0</v>
      </c>
      <c r="Q489" s="104">
        <v>0</v>
      </c>
      <c r="R489" s="104">
        <f>Q489*H489</f>
        <v>0</v>
      </c>
      <c r="S489" s="104">
        <v>0</v>
      </c>
      <c r="T489" s="105">
        <f>S489*H489</f>
        <v>0</v>
      </c>
      <c r="U489" s="20"/>
      <c r="V489" s="20"/>
      <c r="W489" s="20"/>
      <c r="X489" s="20"/>
      <c r="Y489" s="20"/>
      <c r="Z489" s="20"/>
      <c r="AA489" s="20"/>
      <c r="AB489" s="20"/>
      <c r="AC489" s="20"/>
      <c r="AD489" s="20"/>
      <c r="AE489" s="20"/>
      <c r="AR489" s="106" t="s">
        <v>115</v>
      </c>
      <c r="AT489" s="106" t="s">
        <v>111</v>
      </c>
      <c r="AU489" s="106" t="s">
        <v>116</v>
      </c>
      <c r="AY489" s="12" t="s">
        <v>109</v>
      </c>
      <c r="BE489" s="107">
        <f>IF(N489="základná",J489,0)</f>
        <v>0</v>
      </c>
      <c r="BF489" s="107">
        <f>IF(N489="znížená",J489,0)</f>
        <v>0</v>
      </c>
      <c r="BG489" s="107">
        <f>IF(N489="zákl. prenesená",J489,0)</f>
        <v>0</v>
      </c>
      <c r="BH489" s="107">
        <f>IF(N489="zníž. prenesená",J489,0)</f>
        <v>0</v>
      </c>
      <c r="BI489" s="107">
        <f>IF(N489="nulová",J489,0)</f>
        <v>0</v>
      </c>
      <c r="BJ489" s="12" t="s">
        <v>116</v>
      </c>
      <c r="BK489" s="107">
        <f>ROUND(I489*H489,2)</f>
        <v>0</v>
      </c>
      <c r="BL489" s="12" t="s">
        <v>115</v>
      </c>
      <c r="BM489" s="106" t="s">
        <v>549</v>
      </c>
    </row>
    <row r="490" spans="1:65" s="8" customFormat="1" x14ac:dyDescent="0.2">
      <c r="B490" s="108"/>
      <c r="D490" s="109" t="s">
        <v>117</v>
      </c>
      <c r="E490" s="110" t="s">
        <v>0</v>
      </c>
      <c r="F490" s="111" t="s">
        <v>550</v>
      </c>
      <c r="H490" s="110" t="s">
        <v>0</v>
      </c>
      <c r="I490" s="181"/>
      <c r="J490" s="181"/>
      <c r="L490" s="108"/>
      <c r="M490" s="112"/>
      <c r="N490" s="113"/>
      <c r="O490" s="113"/>
      <c r="P490" s="113"/>
      <c r="Q490" s="113"/>
      <c r="R490" s="113"/>
      <c r="S490" s="113"/>
      <c r="T490" s="114"/>
      <c r="AT490" s="110" t="s">
        <v>117</v>
      </c>
      <c r="AU490" s="110" t="s">
        <v>116</v>
      </c>
      <c r="AV490" s="8" t="s">
        <v>42</v>
      </c>
      <c r="AW490" s="8" t="s">
        <v>15</v>
      </c>
      <c r="AX490" s="8" t="s">
        <v>41</v>
      </c>
      <c r="AY490" s="110" t="s">
        <v>109</v>
      </c>
    </row>
    <row r="491" spans="1:65" s="9" customFormat="1" x14ac:dyDescent="0.2">
      <c r="B491" s="115"/>
      <c r="D491" s="109" t="s">
        <v>117</v>
      </c>
      <c r="E491" s="116" t="s">
        <v>0</v>
      </c>
      <c r="F491" s="117" t="s">
        <v>551</v>
      </c>
      <c r="H491" s="118">
        <v>5.625</v>
      </c>
      <c r="I491" s="118"/>
      <c r="J491" s="118"/>
      <c r="L491" s="115"/>
      <c r="M491" s="119"/>
      <c r="N491" s="120"/>
      <c r="O491" s="120"/>
      <c r="P491" s="120"/>
      <c r="Q491" s="120"/>
      <c r="R491" s="120"/>
      <c r="S491" s="120"/>
      <c r="T491" s="121"/>
      <c r="AT491" s="116" t="s">
        <v>117</v>
      </c>
      <c r="AU491" s="116" t="s">
        <v>116</v>
      </c>
      <c r="AV491" s="9" t="s">
        <v>116</v>
      </c>
      <c r="AW491" s="9" t="s">
        <v>15</v>
      </c>
      <c r="AX491" s="9" t="s">
        <v>41</v>
      </c>
      <c r="AY491" s="116" t="s">
        <v>109</v>
      </c>
    </row>
    <row r="492" spans="1:65" s="9" customFormat="1" x14ac:dyDescent="0.2">
      <c r="B492" s="115"/>
      <c r="D492" s="109" t="s">
        <v>117</v>
      </c>
      <c r="E492" s="116" t="s">
        <v>0</v>
      </c>
      <c r="F492" s="117" t="s">
        <v>552</v>
      </c>
      <c r="H492" s="118">
        <v>0.67500000000000004</v>
      </c>
      <c r="I492" s="118"/>
      <c r="J492" s="118"/>
      <c r="L492" s="115"/>
      <c r="M492" s="119"/>
      <c r="N492" s="120"/>
      <c r="O492" s="120"/>
      <c r="P492" s="120"/>
      <c r="Q492" s="120"/>
      <c r="R492" s="120"/>
      <c r="S492" s="120"/>
      <c r="T492" s="121"/>
      <c r="AT492" s="116" t="s">
        <v>117</v>
      </c>
      <c r="AU492" s="116" t="s">
        <v>116</v>
      </c>
      <c r="AV492" s="9" t="s">
        <v>116</v>
      </c>
      <c r="AW492" s="9" t="s">
        <v>15</v>
      </c>
      <c r="AX492" s="9" t="s">
        <v>41</v>
      </c>
      <c r="AY492" s="116" t="s">
        <v>109</v>
      </c>
    </row>
    <row r="493" spans="1:65" s="10" customFormat="1" x14ac:dyDescent="0.2">
      <c r="B493" s="122"/>
      <c r="D493" s="109" t="s">
        <v>117</v>
      </c>
      <c r="E493" s="123" t="s">
        <v>0</v>
      </c>
      <c r="F493" s="124" t="s">
        <v>121</v>
      </c>
      <c r="H493" s="125">
        <v>6.3</v>
      </c>
      <c r="I493" s="125"/>
      <c r="J493" s="125"/>
      <c r="L493" s="122"/>
      <c r="M493" s="126"/>
      <c r="N493" s="127"/>
      <c r="O493" s="127"/>
      <c r="P493" s="127"/>
      <c r="Q493" s="127"/>
      <c r="R493" s="127"/>
      <c r="S493" s="127"/>
      <c r="T493" s="128"/>
      <c r="AT493" s="123" t="s">
        <v>117</v>
      </c>
      <c r="AU493" s="123" t="s">
        <v>116</v>
      </c>
      <c r="AV493" s="10" t="s">
        <v>115</v>
      </c>
      <c r="AW493" s="10" t="s">
        <v>15</v>
      </c>
      <c r="AX493" s="10" t="s">
        <v>42</v>
      </c>
      <c r="AY493" s="123" t="s">
        <v>109</v>
      </c>
    </row>
    <row r="494" spans="1:65" s="2" customFormat="1" ht="33" customHeight="1" x14ac:dyDescent="0.2">
      <c r="A494" s="20"/>
      <c r="B494" s="95"/>
      <c r="C494" s="96">
        <v>56</v>
      </c>
      <c r="D494" s="96" t="s">
        <v>111</v>
      </c>
      <c r="E494" s="97" t="s">
        <v>553</v>
      </c>
      <c r="F494" s="98" t="s">
        <v>554</v>
      </c>
      <c r="G494" s="99" t="s">
        <v>114</v>
      </c>
      <c r="H494" s="100">
        <v>27.24</v>
      </c>
      <c r="I494" s="100"/>
      <c r="J494" s="100">
        <f>SUM(H494*I494)</f>
        <v>0</v>
      </c>
      <c r="K494" s="101"/>
      <c r="L494" s="21"/>
      <c r="M494" s="102" t="s">
        <v>0</v>
      </c>
      <c r="N494" s="103" t="s">
        <v>24</v>
      </c>
      <c r="O494" s="104">
        <v>0</v>
      </c>
      <c r="P494" s="104">
        <f>O494*H494</f>
        <v>0</v>
      </c>
      <c r="Q494" s="104">
        <v>0</v>
      </c>
      <c r="R494" s="104">
        <f>Q494*H494</f>
        <v>0</v>
      </c>
      <c r="S494" s="104">
        <v>0</v>
      </c>
      <c r="T494" s="105">
        <f>S494*H494</f>
        <v>0</v>
      </c>
      <c r="U494" s="20"/>
      <c r="V494" s="20"/>
      <c r="W494" s="20"/>
      <c r="X494" s="20"/>
      <c r="Y494" s="20"/>
      <c r="Z494" s="20"/>
      <c r="AA494" s="20"/>
      <c r="AB494" s="20"/>
      <c r="AC494" s="20"/>
      <c r="AD494" s="20"/>
      <c r="AE494" s="20"/>
      <c r="AR494" s="106" t="s">
        <v>115</v>
      </c>
      <c r="AT494" s="106" t="s">
        <v>111</v>
      </c>
      <c r="AU494" s="106" t="s">
        <v>116</v>
      </c>
      <c r="AY494" s="12" t="s">
        <v>109</v>
      </c>
      <c r="BE494" s="107">
        <f>IF(N494="základná",J494,0)</f>
        <v>0</v>
      </c>
      <c r="BF494" s="107">
        <f>IF(N494="znížená",J494,0)</f>
        <v>0</v>
      </c>
      <c r="BG494" s="107">
        <f>IF(N494="zákl. prenesená",J494,0)</f>
        <v>0</v>
      </c>
      <c r="BH494" s="107">
        <f>IF(N494="zníž. prenesená",J494,0)</f>
        <v>0</v>
      </c>
      <c r="BI494" s="107">
        <f>IF(N494="nulová",J494,0)</f>
        <v>0</v>
      </c>
      <c r="BJ494" s="12" t="s">
        <v>116</v>
      </c>
      <c r="BK494" s="107">
        <f>ROUND(I494*H494,2)</f>
        <v>0</v>
      </c>
      <c r="BL494" s="12" t="s">
        <v>115</v>
      </c>
      <c r="BM494" s="106" t="s">
        <v>555</v>
      </c>
    </row>
    <row r="495" spans="1:65" s="9" customFormat="1" x14ac:dyDescent="0.2">
      <c r="B495" s="115"/>
      <c r="D495" s="109" t="s">
        <v>117</v>
      </c>
      <c r="E495" s="116" t="s">
        <v>0</v>
      </c>
      <c r="F495" s="117" t="s">
        <v>556</v>
      </c>
      <c r="H495" s="118">
        <v>1.125</v>
      </c>
      <c r="I495" s="118"/>
      <c r="J495" s="118"/>
      <c r="L495" s="115"/>
      <c r="M495" s="119"/>
      <c r="N495" s="120"/>
      <c r="O495" s="120"/>
      <c r="P495" s="120"/>
      <c r="Q495" s="120"/>
      <c r="R495" s="120"/>
      <c r="S495" s="120"/>
      <c r="T495" s="121"/>
      <c r="AT495" s="116" t="s">
        <v>117</v>
      </c>
      <c r="AU495" s="116" t="s">
        <v>116</v>
      </c>
      <c r="AV495" s="9" t="s">
        <v>116</v>
      </c>
      <c r="AW495" s="9" t="s">
        <v>15</v>
      </c>
      <c r="AX495" s="9" t="s">
        <v>41</v>
      </c>
      <c r="AY495" s="116" t="s">
        <v>109</v>
      </c>
    </row>
    <row r="496" spans="1:65" s="9" customFormat="1" x14ac:dyDescent="0.2">
      <c r="B496" s="115"/>
      <c r="D496" s="109" t="s">
        <v>117</v>
      </c>
      <c r="E496" s="116" t="s">
        <v>0</v>
      </c>
      <c r="F496" s="117" t="s">
        <v>557</v>
      </c>
      <c r="H496" s="118">
        <v>9.375</v>
      </c>
      <c r="I496" s="118"/>
      <c r="J496" s="118"/>
      <c r="L496" s="115"/>
      <c r="M496" s="119"/>
      <c r="N496" s="120"/>
      <c r="O496" s="120"/>
      <c r="P496" s="120"/>
      <c r="Q496" s="120"/>
      <c r="R496" s="120"/>
      <c r="S496" s="120"/>
      <c r="T496" s="121"/>
      <c r="AT496" s="116" t="s">
        <v>117</v>
      </c>
      <c r="AU496" s="116" t="s">
        <v>116</v>
      </c>
      <c r="AV496" s="9" t="s">
        <v>116</v>
      </c>
      <c r="AW496" s="9" t="s">
        <v>15</v>
      </c>
      <c r="AX496" s="9" t="s">
        <v>41</v>
      </c>
      <c r="AY496" s="116" t="s">
        <v>109</v>
      </c>
    </row>
    <row r="497" spans="1:65" s="8" customFormat="1" x14ac:dyDescent="0.2">
      <c r="B497" s="108"/>
      <c r="D497" s="109" t="s">
        <v>117</v>
      </c>
      <c r="E497" s="110" t="s">
        <v>0</v>
      </c>
      <c r="F497" s="111" t="s">
        <v>558</v>
      </c>
      <c r="H497" s="110" t="s">
        <v>0</v>
      </c>
      <c r="I497" s="181"/>
      <c r="J497" s="181"/>
      <c r="L497" s="108"/>
      <c r="M497" s="112"/>
      <c r="N497" s="113"/>
      <c r="O497" s="113"/>
      <c r="P497" s="113"/>
      <c r="Q497" s="113"/>
      <c r="R497" s="113"/>
      <c r="S497" s="113"/>
      <c r="T497" s="114"/>
      <c r="AT497" s="110" t="s">
        <v>117</v>
      </c>
      <c r="AU497" s="110" t="s">
        <v>116</v>
      </c>
      <c r="AV497" s="8" t="s">
        <v>42</v>
      </c>
      <c r="AW497" s="8" t="s">
        <v>15</v>
      </c>
      <c r="AX497" s="8" t="s">
        <v>41</v>
      </c>
      <c r="AY497" s="110" t="s">
        <v>109</v>
      </c>
    </row>
    <row r="498" spans="1:65" s="9" customFormat="1" x14ac:dyDescent="0.2">
      <c r="B498" s="115"/>
      <c r="D498" s="109" t="s">
        <v>117</v>
      </c>
      <c r="E498" s="116" t="s">
        <v>0</v>
      </c>
      <c r="F498" s="117" t="s">
        <v>559</v>
      </c>
      <c r="H498" s="118">
        <v>16.739999999999998</v>
      </c>
      <c r="I498" s="118"/>
      <c r="J498" s="118"/>
      <c r="L498" s="115"/>
      <c r="M498" s="119"/>
      <c r="N498" s="120"/>
      <c r="O498" s="120"/>
      <c r="P498" s="120"/>
      <c r="Q498" s="120"/>
      <c r="R498" s="120"/>
      <c r="S498" s="120"/>
      <c r="T498" s="121"/>
      <c r="AT498" s="116" t="s">
        <v>117</v>
      </c>
      <c r="AU498" s="116" t="s">
        <v>116</v>
      </c>
      <c r="AV498" s="9" t="s">
        <v>116</v>
      </c>
      <c r="AW498" s="9" t="s">
        <v>15</v>
      </c>
      <c r="AX498" s="9" t="s">
        <v>41</v>
      </c>
      <c r="AY498" s="116" t="s">
        <v>109</v>
      </c>
    </row>
    <row r="499" spans="1:65" s="10" customFormat="1" x14ac:dyDescent="0.2">
      <c r="B499" s="122"/>
      <c r="D499" s="109" t="s">
        <v>117</v>
      </c>
      <c r="E499" s="123" t="s">
        <v>0</v>
      </c>
      <c r="F499" s="124" t="s">
        <v>121</v>
      </c>
      <c r="H499" s="125">
        <v>27.24</v>
      </c>
      <c r="I499" s="125"/>
      <c r="J499" s="125"/>
      <c r="L499" s="122"/>
      <c r="M499" s="126"/>
      <c r="N499" s="127"/>
      <c r="O499" s="127"/>
      <c r="P499" s="127"/>
      <c r="Q499" s="127"/>
      <c r="R499" s="127"/>
      <c r="S499" s="127"/>
      <c r="T499" s="128"/>
      <c r="AT499" s="123" t="s">
        <v>117</v>
      </c>
      <c r="AU499" s="123" t="s">
        <v>116</v>
      </c>
      <c r="AV499" s="10" t="s">
        <v>115</v>
      </c>
      <c r="AW499" s="10" t="s">
        <v>15</v>
      </c>
      <c r="AX499" s="10" t="s">
        <v>42</v>
      </c>
      <c r="AY499" s="123" t="s">
        <v>109</v>
      </c>
    </row>
    <row r="500" spans="1:65" s="2" customFormat="1" ht="33" customHeight="1" x14ac:dyDescent="0.2">
      <c r="A500" s="20"/>
      <c r="B500" s="95"/>
      <c r="C500" s="96"/>
      <c r="D500" s="96" t="s">
        <v>111</v>
      </c>
      <c r="E500" s="97" t="s">
        <v>560</v>
      </c>
      <c r="F500" s="98" t="s">
        <v>561</v>
      </c>
      <c r="G500" s="99" t="s">
        <v>214</v>
      </c>
      <c r="H500" s="100">
        <v>308.92</v>
      </c>
      <c r="I500" s="100"/>
      <c r="J500" s="100">
        <f>ROUND(I500*H500,2)</f>
        <v>0</v>
      </c>
      <c r="K500" s="101"/>
      <c r="L500" s="21"/>
      <c r="M500" s="102" t="s">
        <v>0</v>
      </c>
      <c r="N500" s="103" t="s">
        <v>24</v>
      </c>
      <c r="O500" s="104">
        <v>2.512E-2</v>
      </c>
      <c r="P500" s="104">
        <f>O500*H500</f>
        <v>7.7600704</v>
      </c>
      <c r="Q500" s="104">
        <v>0.23899999999999999</v>
      </c>
      <c r="R500" s="104">
        <f>Q500*H500</f>
        <v>73.831879999999998</v>
      </c>
      <c r="S500" s="104">
        <v>0</v>
      </c>
      <c r="T500" s="105">
        <f>S500*H500</f>
        <v>0</v>
      </c>
      <c r="U500" s="20"/>
      <c r="V500" s="20"/>
      <c r="W500" s="20"/>
      <c r="X500" s="20"/>
      <c r="Y500" s="20"/>
      <c r="Z500" s="20"/>
      <c r="AA500" s="20"/>
      <c r="AB500" s="20"/>
      <c r="AC500" s="20"/>
      <c r="AD500" s="20"/>
      <c r="AE500" s="20"/>
      <c r="AR500" s="106" t="s">
        <v>115</v>
      </c>
      <c r="AT500" s="106" t="s">
        <v>111</v>
      </c>
      <c r="AU500" s="106" t="s">
        <v>116</v>
      </c>
      <c r="AY500" s="12" t="s">
        <v>109</v>
      </c>
      <c r="BE500" s="107">
        <f>IF(N500="základná",J500,0)</f>
        <v>0</v>
      </c>
      <c r="BF500" s="107">
        <f>IF(N500="znížená",J500,0)</f>
        <v>0</v>
      </c>
      <c r="BG500" s="107">
        <f>IF(N500="zákl. prenesená",J500,0)</f>
        <v>0</v>
      </c>
      <c r="BH500" s="107">
        <f>IF(N500="zníž. prenesená",J500,0)</f>
        <v>0</v>
      </c>
      <c r="BI500" s="107">
        <f>IF(N500="nulová",J500,0)</f>
        <v>0</v>
      </c>
      <c r="BJ500" s="12" t="s">
        <v>116</v>
      </c>
      <c r="BK500" s="107">
        <f>ROUND(I500*H500,2)</f>
        <v>0</v>
      </c>
      <c r="BL500" s="12" t="s">
        <v>115</v>
      </c>
      <c r="BM500" s="106" t="s">
        <v>562</v>
      </c>
    </row>
    <row r="501" spans="1:65" s="2" customFormat="1" ht="33" customHeight="1" x14ac:dyDescent="0.2">
      <c r="A501" s="20"/>
      <c r="B501" s="95"/>
      <c r="C501" s="96"/>
      <c r="D501" s="96" t="s">
        <v>111</v>
      </c>
      <c r="E501" s="97" t="s">
        <v>563</v>
      </c>
      <c r="F501" s="98" t="s">
        <v>564</v>
      </c>
      <c r="G501" s="99" t="s">
        <v>214</v>
      </c>
      <c r="H501" s="100">
        <v>380</v>
      </c>
      <c r="I501" s="100"/>
      <c r="J501" s="100">
        <f>ROUND(I501*H501,2)</f>
        <v>0</v>
      </c>
      <c r="K501" s="101"/>
      <c r="L501" s="21"/>
      <c r="M501" s="102" t="s">
        <v>0</v>
      </c>
      <c r="N501" s="103" t="s">
        <v>24</v>
      </c>
      <c r="O501" s="104">
        <v>2.5999999999999999E-2</v>
      </c>
      <c r="P501" s="104">
        <f>O501*H501</f>
        <v>9.879999999999999</v>
      </c>
      <c r="Q501" s="104">
        <v>0.29899999999999999</v>
      </c>
      <c r="R501" s="104">
        <f>Q501*H501</f>
        <v>113.61999999999999</v>
      </c>
      <c r="S501" s="104">
        <v>0</v>
      </c>
      <c r="T501" s="105">
        <f>S501*H501</f>
        <v>0</v>
      </c>
      <c r="U501" s="20"/>
      <c r="V501" s="20"/>
      <c r="W501" s="20"/>
      <c r="X501" s="20"/>
      <c r="Y501" s="20"/>
      <c r="Z501" s="20"/>
      <c r="AA501" s="20"/>
      <c r="AB501" s="20"/>
      <c r="AC501" s="20"/>
      <c r="AD501" s="20"/>
      <c r="AE501" s="20"/>
      <c r="AR501" s="106" t="s">
        <v>115</v>
      </c>
      <c r="AT501" s="106" t="s">
        <v>111</v>
      </c>
      <c r="AU501" s="106" t="s">
        <v>116</v>
      </c>
      <c r="AY501" s="12" t="s">
        <v>109</v>
      </c>
      <c r="BE501" s="107">
        <f>IF(N501="základná",J501,0)</f>
        <v>0</v>
      </c>
      <c r="BF501" s="107">
        <f>IF(N501="znížená",J501,0)</f>
        <v>0</v>
      </c>
      <c r="BG501" s="107">
        <f>IF(N501="zákl. prenesená",J501,0)</f>
        <v>0</v>
      </c>
      <c r="BH501" s="107">
        <f>IF(N501="zníž. prenesená",J501,0)</f>
        <v>0</v>
      </c>
      <c r="BI501" s="107">
        <f>IF(N501="nulová",J501,0)</f>
        <v>0</v>
      </c>
      <c r="BJ501" s="12" t="s">
        <v>116</v>
      </c>
      <c r="BK501" s="107">
        <f>ROUND(I501*H501,2)</f>
        <v>0</v>
      </c>
      <c r="BL501" s="12" t="s">
        <v>115</v>
      </c>
      <c r="BM501" s="106" t="s">
        <v>565</v>
      </c>
    </row>
    <row r="502" spans="1:65" s="9" customFormat="1" x14ac:dyDescent="0.2">
      <c r="B502" s="115"/>
      <c r="D502" s="109" t="s">
        <v>117</v>
      </c>
      <c r="E502" s="116" t="s">
        <v>0</v>
      </c>
      <c r="F502" s="117" t="s">
        <v>566</v>
      </c>
      <c r="H502" s="118">
        <v>380</v>
      </c>
      <c r="I502" s="118"/>
      <c r="J502" s="118"/>
      <c r="L502" s="115"/>
      <c r="M502" s="119"/>
      <c r="N502" s="120"/>
      <c r="O502" s="120"/>
      <c r="P502" s="120"/>
      <c r="Q502" s="120"/>
      <c r="R502" s="120"/>
      <c r="S502" s="120"/>
      <c r="T502" s="121"/>
      <c r="AT502" s="116" t="s">
        <v>117</v>
      </c>
      <c r="AU502" s="116" t="s">
        <v>116</v>
      </c>
      <c r="AV502" s="9" t="s">
        <v>116</v>
      </c>
      <c r="AW502" s="9" t="s">
        <v>15</v>
      </c>
      <c r="AX502" s="9" t="s">
        <v>42</v>
      </c>
      <c r="AY502" s="116" t="s">
        <v>109</v>
      </c>
    </row>
    <row r="503" spans="1:65" s="2" customFormat="1" ht="33" customHeight="1" x14ac:dyDescent="0.2">
      <c r="A503" s="20"/>
      <c r="B503" s="95"/>
      <c r="C503" s="96"/>
      <c r="D503" s="96" t="s">
        <v>111</v>
      </c>
      <c r="E503" s="97" t="s">
        <v>567</v>
      </c>
      <c r="F503" s="98" t="s">
        <v>568</v>
      </c>
      <c r="G503" s="99" t="s">
        <v>214</v>
      </c>
      <c r="H503" s="100">
        <v>603.66999999999996</v>
      </c>
      <c r="I503" s="100"/>
      <c r="J503" s="100">
        <f>ROUND(I503*H503,2)</f>
        <v>0</v>
      </c>
      <c r="K503" s="101"/>
      <c r="L503" s="21"/>
      <c r="M503" s="102" t="s">
        <v>0</v>
      </c>
      <c r="N503" s="103" t="s">
        <v>24</v>
      </c>
      <c r="O503" s="104">
        <v>2.5999999999999999E-2</v>
      </c>
      <c r="P503" s="104">
        <f>O503*H503</f>
        <v>15.695419999999999</v>
      </c>
      <c r="Q503" s="104">
        <v>0.39800000000000002</v>
      </c>
      <c r="R503" s="104">
        <f>Q503*H503</f>
        <v>240.26066</v>
      </c>
      <c r="S503" s="104">
        <v>0</v>
      </c>
      <c r="T503" s="105">
        <f>S503*H503</f>
        <v>0</v>
      </c>
      <c r="U503" s="20"/>
      <c r="V503" s="20"/>
      <c r="W503" s="20"/>
      <c r="X503" s="20"/>
      <c r="Y503" s="20"/>
      <c r="Z503" s="20"/>
      <c r="AA503" s="20"/>
      <c r="AB503" s="20"/>
      <c r="AC503" s="20"/>
      <c r="AD503" s="20"/>
      <c r="AE503" s="20"/>
      <c r="AR503" s="106" t="s">
        <v>115</v>
      </c>
      <c r="AT503" s="106" t="s">
        <v>111</v>
      </c>
      <c r="AU503" s="106" t="s">
        <v>116</v>
      </c>
      <c r="AY503" s="12" t="s">
        <v>109</v>
      </c>
      <c r="BE503" s="107">
        <f>IF(N503="základná",J503,0)</f>
        <v>0</v>
      </c>
      <c r="BF503" s="107">
        <f>IF(N503="znížená",J503,0)</f>
        <v>0</v>
      </c>
      <c r="BG503" s="107">
        <f>IF(N503="zákl. prenesená",J503,0)</f>
        <v>0</v>
      </c>
      <c r="BH503" s="107">
        <f>IF(N503="zníž. prenesená",J503,0)</f>
        <v>0</v>
      </c>
      <c r="BI503" s="107">
        <f>IF(N503="nulová",J503,0)</f>
        <v>0</v>
      </c>
      <c r="BJ503" s="12" t="s">
        <v>116</v>
      </c>
      <c r="BK503" s="107">
        <f>ROUND(I503*H503,2)</f>
        <v>0</v>
      </c>
      <c r="BL503" s="12" t="s">
        <v>115</v>
      </c>
      <c r="BM503" s="106" t="s">
        <v>569</v>
      </c>
    </row>
    <row r="504" spans="1:65" s="9" customFormat="1" x14ac:dyDescent="0.2">
      <c r="B504" s="115"/>
      <c r="D504" s="109" t="s">
        <v>117</v>
      </c>
      <c r="E504" s="116" t="s">
        <v>0</v>
      </c>
      <c r="F504" s="117" t="s">
        <v>570</v>
      </c>
      <c r="H504" s="118">
        <v>603.66999999999996</v>
      </c>
      <c r="I504" s="118"/>
      <c r="J504" s="118"/>
      <c r="L504" s="115"/>
      <c r="M504" s="119"/>
      <c r="N504" s="120"/>
      <c r="O504" s="120"/>
      <c r="P504" s="120"/>
      <c r="Q504" s="120"/>
      <c r="R504" s="120"/>
      <c r="S504" s="120"/>
      <c r="T504" s="121"/>
      <c r="AT504" s="116" t="s">
        <v>117</v>
      </c>
      <c r="AU504" s="116" t="s">
        <v>116</v>
      </c>
      <c r="AV504" s="9" t="s">
        <v>116</v>
      </c>
      <c r="AW504" s="9" t="s">
        <v>15</v>
      </c>
      <c r="AX504" s="9" t="s">
        <v>42</v>
      </c>
      <c r="AY504" s="116" t="s">
        <v>109</v>
      </c>
    </row>
    <row r="505" spans="1:65" s="2" customFormat="1" ht="37.9" customHeight="1" x14ac:dyDescent="0.2">
      <c r="A505" s="20"/>
      <c r="B505" s="95"/>
      <c r="C505" s="96"/>
      <c r="D505" s="96" t="s">
        <v>111</v>
      </c>
      <c r="E505" s="97" t="s">
        <v>571</v>
      </c>
      <c r="F505" s="98" t="s">
        <v>572</v>
      </c>
      <c r="G505" s="99" t="s">
        <v>214</v>
      </c>
      <c r="H505" s="100">
        <v>138.52000000000001</v>
      </c>
      <c r="I505" s="100"/>
      <c r="J505" s="100">
        <f>ROUND(I505*H505,2)</f>
        <v>0</v>
      </c>
      <c r="K505" s="101"/>
      <c r="L505" s="21"/>
      <c r="M505" s="102" t="s">
        <v>0</v>
      </c>
      <c r="N505" s="103" t="s">
        <v>24</v>
      </c>
      <c r="O505" s="104">
        <v>0.48</v>
      </c>
      <c r="P505" s="104">
        <f>O505*H505</f>
        <v>66.489599999999996</v>
      </c>
      <c r="Q505" s="104">
        <v>0.126</v>
      </c>
      <c r="R505" s="104">
        <f>Q505*H505</f>
        <v>17.453520000000001</v>
      </c>
      <c r="S505" s="104">
        <v>0</v>
      </c>
      <c r="T505" s="105">
        <f>S505*H505</f>
        <v>0</v>
      </c>
      <c r="U505" s="20"/>
      <c r="V505" s="20"/>
      <c r="W505" s="20"/>
      <c r="X505" s="20"/>
      <c r="Y505" s="20"/>
      <c r="Z505" s="20"/>
      <c r="AA505" s="20"/>
      <c r="AB505" s="20"/>
      <c r="AC505" s="20"/>
      <c r="AD505" s="20"/>
      <c r="AE505" s="20"/>
      <c r="AR505" s="106" t="s">
        <v>115</v>
      </c>
      <c r="AT505" s="106" t="s">
        <v>111</v>
      </c>
      <c r="AU505" s="106" t="s">
        <v>116</v>
      </c>
      <c r="AY505" s="12" t="s">
        <v>109</v>
      </c>
      <c r="BE505" s="107">
        <f>IF(N505="základná",J505,0)</f>
        <v>0</v>
      </c>
      <c r="BF505" s="107">
        <f>IF(N505="znížená",J505,0)</f>
        <v>0</v>
      </c>
      <c r="BG505" s="107">
        <f>IF(N505="zákl. prenesená",J505,0)</f>
        <v>0</v>
      </c>
      <c r="BH505" s="107">
        <f>IF(N505="zníž. prenesená",J505,0)</f>
        <v>0</v>
      </c>
      <c r="BI505" s="107">
        <f>IF(N505="nulová",J505,0)</f>
        <v>0</v>
      </c>
      <c r="BJ505" s="12" t="s">
        <v>116</v>
      </c>
      <c r="BK505" s="107">
        <f>ROUND(I505*H505,2)</f>
        <v>0</v>
      </c>
      <c r="BL505" s="12" t="s">
        <v>115</v>
      </c>
      <c r="BM505" s="106" t="s">
        <v>573</v>
      </c>
    </row>
    <row r="506" spans="1:65" s="2" customFormat="1" ht="16.5" customHeight="1" x14ac:dyDescent="0.2">
      <c r="A506" s="20"/>
      <c r="B506" s="95"/>
      <c r="C506" s="136"/>
      <c r="D506" s="136" t="s">
        <v>216</v>
      </c>
      <c r="E506" s="137" t="s">
        <v>574</v>
      </c>
      <c r="F506" s="138" t="s">
        <v>575</v>
      </c>
      <c r="G506" s="139" t="s">
        <v>214</v>
      </c>
      <c r="H506" s="140">
        <v>152.37200000000001</v>
      </c>
      <c r="I506" s="140"/>
      <c r="J506" s="140">
        <f>ROUND(I506*H506,2)</f>
        <v>0</v>
      </c>
      <c r="K506" s="141"/>
      <c r="L506" s="142"/>
      <c r="M506" s="143" t="s">
        <v>0</v>
      </c>
      <c r="N506" s="144" t="s">
        <v>24</v>
      </c>
      <c r="O506" s="104">
        <v>0</v>
      </c>
      <c r="P506" s="104">
        <f>O506*H506</f>
        <v>0</v>
      </c>
      <c r="Q506" s="104">
        <v>9.5200000000000007E-2</v>
      </c>
      <c r="R506" s="104">
        <f>Q506*H506</f>
        <v>14.505814400000002</v>
      </c>
      <c r="S506" s="104">
        <v>0</v>
      </c>
      <c r="T506" s="105">
        <f>S506*H506</f>
        <v>0</v>
      </c>
      <c r="U506" s="20"/>
      <c r="V506" s="20"/>
      <c r="W506" s="20"/>
      <c r="X506" s="20"/>
      <c r="Y506" s="20"/>
      <c r="Z506" s="20"/>
      <c r="AA506" s="20"/>
      <c r="AB506" s="20"/>
      <c r="AC506" s="20"/>
      <c r="AD506" s="20"/>
      <c r="AE506" s="20"/>
      <c r="AR506" s="106" t="s">
        <v>137</v>
      </c>
      <c r="AT506" s="106" t="s">
        <v>216</v>
      </c>
      <c r="AU506" s="106" t="s">
        <v>116</v>
      </c>
      <c r="AY506" s="12" t="s">
        <v>109</v>
      </c>
      <c r="BE506" s="107">
        <f>IF(N506="základná",J506,0)</f>
        <v>0</v>
      </c>
      <c r="BF506" s="107">
        <f>IF(N506="znížená",J506,0)</f>
        <v>0</v>
      </c>
      <c r="BG506" s="107">
        <f>IF(N506="zákl. prenesená",J506,0)</f>
        <v>0</v>
      </c>
      <c r="BH506" s="107">
        <f>IF(N506="zníž. prenesená",J506,0)</f>
        <v>0</v>
      </c>
      <c r="BI506" s="107">
        <f>IF(N506="nulová",J506,0)</f>
        <v>0</v>
      </c>
      <c r="BJ506" s="12" t="s">
        <v>116</v>
      </c>
      <c r="BK506" s="107">
        <f>ROUND(I506*H506,2)</f>
        <v>0</v>
      </c>
      <c r="BL506" s="12" t="s">
        <v>115</v>
      </c>
      <c r="BM506" s="106" t="s">
        <v>576</v>
      </c>
    </row>
    <row r="507" spans="1:65" s="9" customFormat="1" x14ac:dyDescent="0.2">
      <c r="B507" s="115"/>
      <c r="D507" s="109" t="s">
        <v>117</v>
      </c>
      <c r="F507" s="117" t="s">
        <v>577</v>
      </c>
      <c r="H507" s="118">
        <v>152.37200000000001</v>
      </c>
      <c r="I507" s="118"/>
      <c r="J507" s="118"/>
      <c r="L507" s="115"/>
      <c r="M507" s="119"/>
      <c r="N507" s="120"/>
      <c r="O507" s="120"/>
      <c r="P507" s="120"/>
      <c r="Q507" s="120"/>
      <c r="R507" s="120"/>
      <c r="S507" s="120"/>
      <c r="T507" s="121"/>
      <c r="AT507" s="116" t="s">
        <v>117</v>
      </c>
      <c r="AU507" s="116" t="s">
        <v>116</v>
      </c>
      <c r="AV507" s="9" t="s">
        <v>116</v>
      </c>
      <c r="AW507" s="9" t="s">
        <v>1</v>
      </c>
      <c r="AX507" s="9" t="s">
        <v>42</v>
      </c>
      <c r="AY507" s="116" t="s">
        <v>109</v>
      </c>
    </row>
    <row r="508" spans="1:65" s="2" customFormat="1" ht="44.25" customHeight="1" x14ac:dyDescent="0.2">
      <c r="A508" s="20"/>
      <c r="B508" s="95"/>
      <c r="C508" s="96"/>
      <c r="D508" s="96" t="s">
        <v>111</v>
      </c>
      <c r="E508" s="97" t="s">
        <v>578</v>
      </c>
      <c r="F508" s="98" t="s">
        <v>579</v>
      </c>
      <c r="G508" s="99" t="s">
        <v>214</v>
      </c>
      <c r="H508" s="100">
        <v>85.25</v>
      </c>
      <c r="I508" s="100"/>
      <c r="J508" s="100">
        <f>ROUND(I508*H508,2)</f>
        <v>0</v>
      </c>
      <c r="K508" s="101"/>
      <c r="L508" s="21"/>
      <c r="M508" s="102" t="s">
        <v>0</v>
      </c>
      <c r="N508" s="103" t="s">
        <v>24</v>
      </c>
      <c r="O508" s="104">
        <v>0.70042000000000004</v>
      </c>
      <c r="P508" s="104">
        <f>O508*H508</f>
        <v>59.710805000000001</v>
      </c>
      <c r="Q508" s="104">
        <v>9.2499999999999999E-2</v>
      </c>
      <c r="R508" s="104">
        <f>Q508*H508</f>
        <v>7.8856250000000001</v>
      </c>
      <c r="S508" s="104">
        <v>0</v>
      </c>
      <c r="T508" s="105">
        <f>S508*H508</f>
        <v>0</v>
      </c>
      <c r="U508" s="20"/>
      <c r="V508" s="20"/>
      <c r="W508" s="20"/>
      <c r="X508" s="20"/>
      <c r="Y508" s="20"/>
      <c r="Z508" s="20"/>
      <c r="AA508" s="20"/>
      <c r="AB508" s="20"/>
      <c r="AC508" s="20"/>
      <c r="AD508" s="20"/>
      <c r="AE508" s="20"/>
      <c r="AR508" s="106" t="s">
        <v>115</v>
      </c>
      <c r="AT508" s="106" t="s">
        <v>111</v>
      </c>
      <c r="AU508" s="106" t="s">
        <v>116</v>
      </c>
      <c r="AY508" s="12" t="s">
        <v>109</v>
      </c>
      <c r="BE508" s="107">
        <f>IF(N508="základná",J508,0)</f>
        <v>0</v>
      </c>
      <c r="BF508" s="107">
        <f>IF(N508="znížená",J508,0)</f>
        <v>0</v>
      </c>
      <c r="BG508" s="107">
        <f>IF(N508="zákl. prenesená",J508,0)</f>
        <v>0</v>
      </c>
      <c r="BH508" s="107">
        <f>IF(N508="zníž. prenesená",J508,0)</f>
        <v>0</v>
      </c>
      <c r="BI508" s="107">
        <f>IF(N508="nulová",J508,0)</f>
        <v>0</v>
      </c>
      <c r="BJ508" s="12" t="s">
        <v>116</v>
      </c>
      <c r="BK508" s="107">
        <f>ROUND(I508*H508,2)</f>
        <v>0</v>
      </c>
      <c r="BL508" s="12" t="s">
        <v>115</v>
      </c>
      <c r="BM508" s="106" t="s">
        <v>580</v>
      </c>
    </row>
    <row r="509" spans="1:65" s="2" customFormat="1" ht="24.2" customHeight="1" x14ac:dyDescent="0.2">
      <c r="A509" s="20"/>
      <c r="B509" s="95"/>
      <c r="C509" s="136"/>
      <c r="D509" s="136" t="s">
        <v>216</v>
      </c>
      <c r="E509" s="137" t="s">
        <v>581</v>
      </c>
      <c r="F509" s="138" t="s">
        <v>582</v>
      </c>
      <c r="G509" s="139" t="s">
        <v>214</v>
      </c>
      <c r="H509" s="140">
        <v>86.954999999999998</v>
      </c>
      <c r="I509" s="140"/>
      <c r="J509" s="140">
        <f>ROUND(I509*H509,2)</f>
        <v>0</v>
      </c>
      <c r="K509" s="141"/>
      <c r="L509" s="142"/>
      <c r="M509" s="143" t="s">
        <v>0</v>
      </c>
      <c r="N509" s="144" t="s">
        <v>24</v>
      </c>
      <c r="O509" s="104">
        <v>0</v>
      </c>
      <c r="P509" s="104">
        <f>O509*H509</f>
        <v>0</v>
      </c>
      <c r="Q509" s="104">
        <v>0.13</v>
      </c>
      <c r="R509" s="104">
        <f>Q509*H509</f>
        <v>11.30415</v>
      </c>
      <c r="S509" s="104">
        <v>0</v>
      </c>
      <c r="T509" s="105">
        <f>S509*H509</f>
        <v>0</v>
      </c>
      <c r="U509" s="20"/>
      <c r="V509" s="20"/>
      <c r="W509" s="20"/>
      <c r="X509" s="20"/>
      <c r="Y509" s="20"/>
      <c r="Z509" s="20"/>
      <c r="AA509" s="20"/>
      <c r="AB509" s="20"/>
      <c r="AC509" s="20"/>
      <c r="AD509" s="20"/>
      <c r="AE509" s="20"/>
      <c r="AR509" s="106" t="s">
        <v>137</v>
      </c>
      <c r="AT509" s="106" t="s">
        <v>216</v>
      </c>
      <c r="AU509" s="106" t="s">
        <v>116</v>
      </c>
      <c r="AY509" s="12" t="s">
        <v>109</v>
      </c>
      <c r="BE509" s="107">
        <f>IF(N509="základná",J509,0)</f>
        <v>0</v>
      </c>
      <c r="BF509" s="107">
        <f>IF(N509="znížená",J509,0)</f>
        <v>0</v>
      </c>
      <c r="BG509" s="107">
        <f>IF(N509="zákl. prenesená",J509,0)</f>
        <v>0</v>
      </c>
      <c r="BH509" s="107">
        <f>IF(N509="zníž. prenesená",J509,0)</f>
        <v>0</v>
      </c>
      <c r="BI509" s="107">
        <f>IF(N509="nulová",J509,0)</f>
        <v>0</v>
      </c>
      <c r="BJ509" s="12" t="s">
        <v>116</v>
      </c>
      <c r="BK509" s="107">
        <f>ROUND(I509*H509,2)</f>
        <v>0</v>
      </c>
      <c r="BL509" s="12" t="s">
        <v>115</v>
      </c>
      <c r="BM509" s="106" t="s">
        <v>583</v>
      </c>
    </row>
    <row r="510" spans="1:65" s="9" customFormat="1" x14ac:dyDescent="0.2">
      <c r="B510" s="115"/>
      <c r="D510" s="109" t="s">
        <v>117</v>
      </c>
      <c r="F510" s="117" t="s">
        <v>584</v>
      </c>
      <c r="H510" s="118">
        <v>86.954999999999998</v>
      </c>
      <c r="I510" s="118"/>
      <c r="J510" s="118"/>
      <c r="L510" s="115"/>
      <c r="M510" s="119"/>
      <c r="N510" s="120"/>
      <c r="O510" s="120"/>
      <c r="P510" s="120"/>
      <c r="Q510" s="120"/>
      <c r="R510" s="120"/>
      <c r="S510" s="120"/>
      <c r="T510" s="121"/>
      <c r="AT510" s="116" t="s">
        <v>117</v>
      </c>
      <c r="AU510" s="116" t="s">
        <v>116</v>
      </c>
      <c r="AV510" s="9" t="s">
        <v>116</v>
      </c>
      <c r="AW510" s="9" t="s">
        <v>1</v>
      </c>
      <c r="AX510" s="9" t="s">
        <v>42</v>
      </c>
      <c r="AY510" s="116" t="s">
        <v>109</v>
      </c>
    </row>
    <row r="511" spans="1:65" s="2" customFormat="1" ht="44.25" customHeight="1" x14ac:dyDescent="0.2">
      <c r="A511" s="20"/>
      <c r="B511" s="95"/>
      <c r="C511" s="96"/>
      <c r="D511" s="96" t="s">
        <v>111</v>
      </c>
      <c r="E511" s="97" t="s">
        <v>585</v>
      </c>
      <c r="F511" s="98" t="s">
        <v>586</v>
      </c>
      <c r="G511" s="99" t="s">
        <v>214</v>
      </c>
      <c r="H511" s="100">
        <v>294.75</v>
      </c>
      <c r="I511" s="100"/>
      <c r="J511" s="100">
        <f>ROUND(I511*H511,2)</f>
        <v>0</v>
      </c>
      <c r="K511" s="101"/>
      <c r="L511" s="21"/>
      <c r="M511" s="102" t="s">
        <v>0</v>
      </c>
      <c r="N511" s="103" t="s">
        <v>24</v>
      </c>
      <c r="O511" s="104">
        <v>0.81042000000000003</v>
      </c>
      <c r="P511" s="104">
        <f>O511*H511</f>
        <v>238.871295</v>
      </c>
      <c r="Q511" s="104">
        <v>0.13800000000000001</v>
      </c>
      <c r="R511" s="104">
        <f>Q511*H511</f>
        <v>40.675500000000007</v>
      </c>
      <c r="S511" s="104">
        <v>0</v>
      </c>
      <c r="T511" s="105">
        <f>S511*H511</f>
        <v>0</v>
      </c>
      <c r="U511" s="20"/>
      <c r="V511" s="20"/>
      <c r="W511" s="20"/>
      <c r="X511" s="20"/>
      <c r="Y511" s="20"/>
      <c r="Z511" s="20"/>
      <c r="AA511" s="20"/>
      <c r="AB511" s="20"/>
      <c r="AC511" s="20"/>
      <c r="AD511" s="20"/>
      <c r="AE511" s="20"/>
      <c r="AR511" s="106" t="s">
        <v>115</v>
      </c>
      <c r="AT511" s="106" t="s">
        <v>111</v>
      </c>
      <c r="AU511" s="106" t="s">
        <v>116</v>
      </c>
      <c r="AY511" s="12" t="s">
        <v>109</v>
      </c>
      <c r="BE511" s="107">
        <f>IF(N511="základná",J511,0)</f>
        <v>0</v>
      </c>
      <c r="BF511" s="107">
        <f>IF(N511="znížená",J511,0)</f>
        <v>0</v>
      </c>
      <c r="BG511" s="107">
        <f>IF(N511="zákl. prenesená",J511,0)</f>
        <v>0</v>
      </c>
      <c r="BH511" s="107">
        <f>IF(N511="zníž. prenesená",J511,0)</f>
        <v>0</v>
      </c>
      <c r="BI511" s="107">
        <f>IF(N511="nulová",J511,0)</f>
        <v>0</v>
      </c>
      <c r="BJ511" s="12" t="s">
        <v>116</v>
      </c>
      <c r="BK511" s="107">
        <f>ROUND(I511*H511,2)</f>
        <v>0</v>
      </c>
      <c r="BL511" s="12" t="s">
        <v>115</v>
      </c>
      <c r="BM511" s="106" t="s">
        <v>587</v>
      </c>
    </row>
    <row r="512" spans="1:65" s="2" customFormat="1" ht="24.2" customHeight="1" x14ac:dyDescent="0.2">
      <c r="A512" s="20"/>
      <c r="B512" s="95"/>
      <c r="C512" s="136"/>
      <c r="D512" s="136" t="s">
        <v>216</v>
      </c>
      <c r="E512" s="137" t="s">
        <v>588</v>
      </c>
      <c r="F512" s="138" t="s">
        <v>589</v>
      </c>
      <c r="G512" s="139" t="s">
        <v>214</v>
      </c>
      <c r="H512" s="140">
        <v>300.64499999999998</v>
      </c>
      <c r="I512" s="140"/>
      <c r="J512" s="140">
        <f>ROUND(I512*H512,2)</f>
        <v>0</v>
      </c>
      <c r="K512" s="141"/>
      <c r="L512" s="142"/>
      <c r="M512" s="143" t="s">
        <v>0</v>
      </c>
      <c r="N512" s="144" t="s">
        <v>24</v>
      </c>
      <c r="O512" s="104">
        <v>0</v>
      </c>
      <c r="P512" s="104">
        <f>O512*H512</f>
        <v>0</v>
      </c>
      <c r="Q512" s="104">
        <v>0.184</v>
      </c>
      <c r="R512" s="104">
        <f>Q512*H512</f>
        <v>55.318679999999993</v>
      </c>
      <c r="S512" s="104">
        <v>0</v>
      </c>
      <c r="T512" s="105">
        <f>S512*H512</f>
        <v>0</v>
      </c>
      <c r="U512" s="20"/>
      <c r="V512" s="20"/>
      <c r="W512" s="20"/>
      <c r="X512" s="20"/>
      <c r="Y512" s="20"/>
      <c r="Z512" s="20"/>
      <c r="AA512" s="20"/>
      <c r="AB512" s="20"/>
      <c r="AC512" s="20"/>
      <c r="AD512" s="20"/>
      <c r="AE512" s="20"/>
      <c r="AR512" s="106" t="s">
        <v>137</v>
      </c>
      <c r="AT512" s="106" t="s">
        <v>216</v>
      </c>
      <c r="AU512" s="106" t="s">
        <v>116</v>
      </c>
      <c r="AY512" s="12" t="s">
        <v>109</v>
      </c>
      <c r="BE512" s="107">
        <f>IF(N512="základná",J512,0)</f>
        <v>0</v>
      </c>
      <c r="BF512" s="107">
        <f>IF(N512="znížená",J512,0)</f>
        <v>0</v>
      </c>
      <c r="BG512" s="107">
        <f>IF(N512="zákl. prenesená",J512,0)</f>
        <v>0</v>
      </c>
      <c r="BH512" s="107">
        <f>IF(N512="zníž. prenesená",J512,0)</f>
        <v>0</v>
      </c>
      <c r="BI512" s="107">
        <f>IF(N512="nulová",J512,0)</f>
        <v>0</v>
      </c>
      <c r="BJ512" s="12" t="s">
        <v>116</v>
      </c>
      <c r="BK512" s="107">
        <f>ROUND(I512*H512,2)</f>
        <v>0</v>
      </c>
      <c r="BL512" s="12" t="s">
        <v>115</v>
      </c>
      <c r="BM512" s="106" t="s">
        <v>590</v>
      </c>
    </row>
    <row r="513" spans="1:65" s="9" customFormat="1" x14ac:dyDescent="0.2">
      <c r="B513" s="115"/>
      <c r="D513" s="109" t="s">
        <v>117</v>
      </c>
      <c r="F513" s="117" t="s">
        <v>591</v>
      </c>
      <c r="H513" s="118">
        <v>300.64499999999998</v>
      </c>
      <c r="I513" s="118"/>
      <c r="J513" s="118"/>
      <c r="L513" s="115"/>
      <c r="M513" s="119"/>
      <c r="N513" s="120"/>
      <c r="O513" s="120"/>
      <c r="P513" s="120"/>
      <c r="Q513" s="120"/>
      <c r="R513" s="120"/>
      <c r="S513" s="120"/>
      <c r="T513" s="121"/>
      <c r="AT513" s="116" t="s">
        <v>117</v>
      </c>
      <c r="AU513" s="116" t="s">
        <v>116</v>
      </c>
      <c r="AV513" s="9" t="s">
        <v>116</v>
      </c>
      <c r="AW513" s="9" t="s">
        <v>1</v>
      </c>
      <c r="AX513" s="9" t="s">
        <v>42</v>
      </c>
      <c r="AY513" s="116" t="s">
        <v>109</v>
      </c>
    </row>
    <row r="514" spans="1:65" s="2" customFormat="1" ht="37.9" customHeight="1" x14ac:dyDescent="0.2">
      <c r="A514" s="20"/>
      <c r="B514" s="95"/>
      <c r="C514" s="96"/>
      <c r="D514" s="96" t="s">
        <v>111</v>
      </c>
      <c r="E514" s="97" t="s">
        <v>592</v>
      </c>
      <c r="F514" s="98" t="s">
        <v>593</v>
      </c>
      <c r="G514" s="99" t="s">
        <v>214</v>
      </c>
      <c r="H514" s="100">
        <v>308.92</v>
      </c>
      <c r="I514" s="100"/>
      <c r="J514" s="100">
        <f>ROUND(I514*H514,2)</f>
        <v>0</v>
      </c>
      <c r="K514" s="101"/>
      <c r="L514" s="21"/>
      <c r="M514" s="102" t="s">
        <v>0</v>
      </c>
      <c r="N514" s="103" t="s">
        <v>24</v>
      </c>
      <c r="O514" s="104">
        <v>0.47599999999999998</v>
      </c>
      <c r="P514" s="104">
        <f>O514*H514</f>
        <v>147.04592</v>
      </c>
      <c r="Q514" s="104">
        <v>0.112</v>
      </c>
      <c r="R514" s="104">
        <f>Q514*H514</f>
        <v>34.599040000000002</v>
      </c>
      <c r="S514" s="104">
        <v>0</v>
      </c>
      <c r="T514" s="105">
        <f>S514*H514</f>
        <v>0</v>
      </c>
      <c r="U514" s="20"/>
      <c r="V514" s="20"/>
      <c r="W514" s="20"/>
      <c r="X514" s="20"/>
      <c r="Y514" s="20"/>
      <c r="Z514" s="20"/>
      <c r="AA514" s="20"/>
      <c r="AB514" s="20"/>
      <c r="AC514" s="20"/>
      <c r="AD514" s="20"/>
      <c r="AE514" s="20"/>
      <c r="AR514" s="106" t="s">
        <v>115</v>
      </c>
      <c r="AT514" s="106" t="s">
        <v>111</v>
      </c>
      <c r="AU514" s="106" t="s">
        <v>116</v>
      </c>
      <c r="AY514" s="12" t="s">
        <v>109</v>
      </c>
      <c r="BE514" s="107">
        <f>IF(N514="základná",J514,0)</f>
        <v>0</v>
      </c>
      <c r="BF514" s="107">
        <f>IF(N514="znížená",J514,0)</f>
        <v>0</v>
      </c>
      <c r="BG514" s="107">
        <f>IF(N514="zákl. prenesená",J514,0)</f>
        <v>0</v>
      </c>
      <c r="BH514" s="107">
        <f>IF(N514="zníž. prenesená",J514,0)</f>
        <v>0</v>
      </c>
      <c r="BI514" s="107">
        <f>IF(N514="nulová",J514,0)</f>
        <v>0</v>
      </c>
      <c r="BJ514" s="12" t="s">
        <v>116</v>
      </c>
      <c r="BK514" s="107">
        <f>ROUND(I514*H514,2)</f>
        <v>0</v>
      </c>
      <c r="BL514" s="12" t="s">
        <v>115</v>
      </c>
      <c r="BM514" s="106" t="s">
        <v>594</v>
      </c>
    </row>
    <row r="515" spans="1:65" s="2" customFormat="1" ht="24.2" customHeight="1" x14ac:dyDescent="0.2">
      <c r="A515" s="20"/>
      <c r="B515" s="95"/>
      <c r="C515" s="136"/>
      <c r="D515" s="136" t="s">
        <v>216</v>
      </c>
      <c r="E515" s="137" t="s">
        <v>595</v>
      </c>
      <c r="F515" s="138" t="s">
        <v>596</v>
      </c>
      <c r="G515" s="139" t="s">
        <v>214</v>
      </c>
      <c r="H515" s="140">
        <v>321.36900000000003</v>
      </c>
      <c r="I515" s="140"/>
      <c r="J515" s="140">
        <f>ROUND(I515*H515,2)</f>
        <v>0</v>
      </c>
      <c r="K515" s="141"/>
      <c r="L515" s="142"/>
      <c r="M515" s="143" t="s">
        <v>0</v>
      </c>
      <c r="N515" s="144" t="s">
        <v>24</v>
      </c>
      <c r="O515" s="104">
        <v>0</v>
      </c>
      <c r="P515" s="104">
        <f>O515*H515</f>
        <v>0</v>
      </c>
      <c r="Q515" s="104">
        <v>0.11</v>
      </c>
      <c r="R515" s="104">
        <f>Q515*H515</f>
        <v>35.350590000000004</v>
      </c>
      <c r="S515" s="104">
        <v>0</v>
      </c>
      <c r="T515" s="105">
        <f>S515*H515</f>
        <v>0</v>
      </c>
      <c r="U515" s="20"/>
      <c r="V515" s="20"/>
      <c r="W515" s="20"/>
      <c r="X515" s="20"/>
      <c r="Y515" s="20"/>
      <c r="Z515" s="20"/>
      <c r="AA515" s="20"/>
      <c r="AB515" s="20"/>
      <c r="AC515" s="20"/>
      <c r="AD515" s="20"/>
      <c r="AE515" s="20"/>
      <c r="AR515" s="106" t="s">
        <v>137</v>
      </c>
      <c r="AT515" s="106" t="s">
        <v>216</v>
      </c>
      <c r="AU515" s="106" t="s">
        <v>116</v>
      </c>
      <c r="AY515" s="12" t="s">
        <v>109</v>
      </c>
      <c r="BE515" s="107">
        <f>IF(N515="základná",J515,0)</f>
        <v>0</v>
      </c>
      <c r="BF515" s="107">
        <f>IF(N515="znížená",J515,0)</f>
        <v>0</v>
      </c>
      <c r="BG515" s="107">
        <f>IF(N515="zákl. prenesená",J515,0)</f>
        <v>0</v>
      </c>
      <c r="BH515" s="107">
        <f>IF(N515="zníž. prenesená",J515,0)</f>
        <v>0</v>
      </c>
      <c r="BI515" s="107">
        <f>IF(N515="nulová",J515,0)</f>
        <v>0</v>
      </c>
      <c r="BJ515" s="12" t="s">
        <v>116</v>
      </c>
      <c r="BK515" s="107">
        <f>ROUND(I515*H515,2)</f>
        <v>0</v>
      </c>
      <c r="BL515" s="12" t="s">
        <v>115</v>
      </c>
      <c r="BM515" s="106" t="s">
        <v>597</v>
      </c>
    </row>
    <row r="516" spans="1:65" s="9" customFormat="1" x14ac:dyDescent="0.2">
      <c r="B516" s="115"/>
      <c r="D516" s="109" t="s">
        <v>117</v>
      </c>
      <c r="F516" s="117" t="s">
        <v>598</v>
      </c>
      <c r="H516" s="118">
        <v>321.36900000000003</v>
      </c>
      <c r="I516" s="118"/>
      <c r="J516" s="118"/>
      <c r="L516" s="115"/>
      <c r="M516" s="119"/>
      <c r="N516" s="120"/>
      <c r="O516" s="120"/>
      <c r="P516" s="120"/>
      <c r="Q516" s="120"/>
      <c r="R516" s="120"/>
      <c r="S516" s="120"/>
      <c r="T516" s="121"/>
      <c r="AT516" s="116" t="s">
        <v>117</v>
      </c>
      <c r="AU516" s="116" t="s">
        <v>116</v>
      </c>
      <c r="AV516" s="9" t="s">
        <v>116</v>
      </c>
      <c r="AW516" s="9" t="s">
        <v>1</v>
      </c>
      <c r="AX516" s="9" t="s">
        <v>42</v>
      </c>
      <c r="AY516" s="116" t="s">
        <v>109</v>
      </c>
    </row>
    <row r="517" spans="1:65" s="7" customFormat="1" ht="22.9" customHeight="1" x14ac:dyDescent="0.2">
      <c r="B517" s="85"/>
      <c r="D517" s="86" t="s">
        <v>40</v>
      </c>
      <c r="E517" s="162" t="s">
        <v>127</v>
      </c>
      <c r="F517" s="162" t="s">
        <v>599</v>
      </c>
      <c r="I517" s="178"/>
      <c r="J517" s="180">
        <f>SUM(J518:J605)</f>
        <v>0</v>
      </c>
      <c r="L517" s="85"/>
      <c r="M517" s="88"/>
      <c r="N517" s="89"/>
      <c r="O517" s="89"/>
      <c r="P517" s="90">
        <f>SUM(P518:P605)</f>
        <v>193.6987948</v>
      </c>
      <c r="Q517" s="89"/>
      <c r="R517" s="90">
        <f>SUM(R518:R605)</f>
        <v>4.2452069000000003</v>
      </c>
      <c r="S517" s="89"/>
      <c r="T517" s="91">
        <f>SUM(T518:T605)</f>
        <v>0</v>
      </c>
      <c r="AR517" s="86" t="s">
        <v>42</v>
      </c>
      <c r="AT517" s="92" t="s">
        <v>40</v>
      </c>
      <c r="AU517" s="92" t="s">
        <v>42</v>
      </c>
      <c r="AY517" s="86" t="s">
        <v>109</v>
      </c>
      <c r="BK517" s="93">
        <f>SUM(BK518:BK605)</f>
        <v>0</v>
      </c>
    </row>
    <row r="518" spans="1:65" s="2" customFormat="1" ht="37.9" customHeight="1" x14ac:dyDescent="0.2">
      <c r="A518" s="20"/>
      <c r="B518" s="95"/>
      <c r="C518" s="96">
        <v>57</v>
      </c>
      <c r="D518" s="96" t="s">
        <v>111</v>
      </c>
      <c r="E518" s="97" t="s">
        <v>600</v>
      </c>
      <c r="F518" s="98" t="s">
        <v>601</v>
      </c>
      <c r="G518" s="99" t="s">
        <v>214</v>
      </c>
      <c r="H518" s="100">
        <v>518</v>
      </c>
      <c r="I518" s="100"/>
      <c r="J518" s="100">
        <f>SUM(H518*I518)</f>
        <v>0</v>
      </c>
      <c r="K518" s="101"/>
      <c r="L518" s="21"/>
      <c r="M518" s="102" t="s">
        <v>0</v>
      </c>
      <c r="N518" s="103" t="s">
        <v>24</v>
      </c>
      <c r="O518" s="104">
        <v>0</v>
      </c>
      <c r="P518" s="104">
        <f>O518*H518</f>
        <v>0</v>
      </c>
      <c r="Q518" s="104">
        <v>0</v>
      </c>
      <c r="R518" s="104">
        <f>Q518*H518</f>
        <v>0</v>
      </c>
      <c r="S518" s="104">
        <v>0</v>
      </c>
      <c r="T518" s="105">
        <f>S518*H518</f>
        <v>0</v>
      </c>
      <c r="U518" s="20"/>
      <c r="V518" s="20"/>
      <c r="W518" s="20"/>
      <c r="X518" s="20"/>
      <c r="Y518" s="20"/>
      <c r="Z518" s="20"/>
      <c r="AA518" s="20"/>
      <c r="AB518" s="20"/>
      <c r="AC518" s="20"/>
      <c r="AD518" s="20"/>
      <c r="AE518" s="20"/>
      <c r="AR518" s="106" t="s">
        <v>115</v>
      </c>
      <c r="AT518" s="106" t="s">
        <v>111</v>
      </c>
      <c r="AU518" s="106" t="s">
        <v>116</v>
      </c>
      <c r="AY518" s="12" t="s">
        <v>109</v>
      </c>
      <c r="BE518" s="107">
        <f>IF(N518="základná",J518,0)</f>
        <v>0</v>
      </c>
      <c r="BF518" s="107">
        <f>IF(N518="znížená",J518,0)</f>
        <v>0</v>
      </c>
      <c r="BG518" s="107">
        <f>IF(N518="zákl. prenesená",J518,0)</f>
        <v>0</v>
      </c>
      <c r="BH518" s="107">
        <f>IF(N518="zníž. prenesená",J518,0)</f>
        <v>0</v>
      </c>
      <c r="BI518" s="107">
        <f>IF(N518="nulová",J518,0)</f>
        <v>0</v>
      </c>
      <c r="BJ518" s="12" t="s">
        <v>116</v>
      </c>
      <c r="BK518" s="107">
        <f>ROUND(I518*H518,2)</f>
        <v>0</v>
      </c>
      <c r="BL518" s="12" t="s">
        <v>115</v>
      </c>
      <c r="BM518" s="106" t="s">
        <v>602</v>
      </c>
    </row>
    <row r="519" spans="1:65" s="8" customFormat="1" x14ac:dyDescent="0.2">
      <c r="B519" s="108"/>
      <c r="D519" s="109" t="s">
        <v>117</v>
      </c>
      <c r="E519" s="110" t="s">
        <v>0</v>
      </c>
      <c r="F519" s="111" t="s">
        <v>603</v>
      </c>
      <c r="H519" s="110" t="s">
        <v>0</v>
      </c>
      <c r="I519" s="181"/>
      <c r="J519" s="181"/>
      <c r="L519" s="108"/>
      <c r="M519" s="112"/>
      <c r="N519" s="113"/>
      <c r="O519" s="113"/>
      <c r="P519" s="113"/>
      <c r="Q519" s="113"/>
      <c r="R519" s="113"/>
      <c r="S519" s="113"/>
      <c r="T519" s="114"/>
      <c r="AT519" s="110" t="s">
        <v>117</v>
      </c>
      <c r="AU519" s="110" t="s">
        <v>116</v>
      </c>
      <c r="AV519" s="8" t="s">
        <v>42</v>
      </c>
      <c r="AW519" s="8" t="s">
        <v>15</v>
      </c>
      <c r="AX519" s="8" t="s">
        <v>41</v>
      </c>
      <c r="AY519" s="110" t="s">
        <v>109</v>
      </c>
    </row>
    <row r="520" spans="1:65" s="9" customFormat="1" x14ac:dyDescent="0.2">
      <c r="B520" s="115"/>
      <c r="D520" s="109" t="s">
        <v>117</v>
      </c>
      <c r="E520" s="116" t="s">
        <v>0</v>
      </c>
      <c r="F520" s="117" t="s">
        <v>604</v>
      </c>
      <c r="H520" s="118">
        <v>125.51</v>
      </c>
      <c r="I520" s="118"/>
      <c r="J520" s="118"/>
      <c r="L520" s="115"/>
      <c r="M520" s="119"/>
      <c r="N520" s="120"/>
      <c r="O520" s="120"/>
      <c r="P520" s="120"/>
      <c r="Q520" s="120"/>
      <c r="R520" s="120"/>
      <c r="S520" s="120"/>
      <c r="T520" s="121"/>
      <c r="AT520" s="116" t="s">
        <v>117</v>
      </c>
      <c r="AU520" s="116" t="s">
        <v>116</v>
      </c>
      <c r="AV520" s="9" t="s">
        <v>116</v>
      </c>
      <c r="AW520" s="9" t="s">
        <v>15</v>
      </c>
      <c r="AX520" s="9" t="s">
        <v>41</v>
      </c>
      <c r="AY520" s="116" t="s">
        <v>109</v>
      </c>
    </row>
    <row r="521" spans="1:65" s="9" customFormat="1" x14ac:dyDescent="0.2">
      <c r="B521" s="115"/>
      <c r="D521" s="109" t="s">
        <v>117</v>
      </c>
      <c r="E521" s="116" t="s">
        <v>0</v>
      </c>
      <c r="F521" s="117" t="s">
        <v>605</v>
      </c>
      <c r="H521" s="118">
        <v>86.82</v>
      </c>
      <c r="I521" s="118"/>
      <c r="J521" s="118"/>
      <c r="L521" s="115"/>
      <c r="M521" s="119"/>
      <c r="N521" s="120"/>
      <c r="O521" s="120"/>
      <c r="P521" s="120"/>
      <c r="Q521" s="120"/>
      <c r="R521" s="120"/>
      <c r="S521" s="120"/>
      <c r="T521" s="121"/>
      <c r="AT521" s="116" t="s">
        <v>117</v>
      </c>
      <c r="AU521" s="116" t="s">
        <v>116</v>
      </c>
      <c r="AV521" s="9" t="s">
        <v>116</v>
      </c>
      <c r="AW521" s="9" t="s">
        <v>15</v>
      </c>
      <c r="AX521" s="9" t="s">
        <v>41</v>
      </c>
      <c r="AY521" s="116" t="s">
        <v>109</v>
      </c>
    </row>
    <row r="522" spans="1:65" s="9" customFormat="1" x14ac:dyDescent="0.2">
      <c r="B522" s="115"/>
      <c r="D522" s="109" t="s">
        <v>117</v>
      </c>
      <c r="E522" s="116" t="s">
        <v>0</v>
      </c>
      <c r="F522" s="117" t="s">
        <v>606</v>
      </c>
      <c r="H522" s="118">
        <v>59.52</v>
      </c>
      <c r="I522" s="118"/>
      <c r="J522" s="118"/>
      <c r="L522" s="115"/>
      <c r="M522" s="119"/>
      <c r="N522" s="120"/>
      <c r="O522" s="120"/>
      <c r="P522" s="120"/>
      <c r="Q522" s="120"/>
      <c r="R522" s="120"/>
      <c r="S522" s="120"/>
      <c r="T522" s="121"/>
      <c r="AT522" s="116" t="s">
        <v>117</v>
      </c>
      <c r="AU522" s="116" t="s">
        <v>116</v>
      </c>
      <c r="AV522" s="9" t="s">
        <v>116</v>
      </c>
      <c r="AW522" s="9" t="s">
        <v>15</v>
      </c>
      <c r="AX522" s="9" t="s">
        <v>41</v>
      </c>
      <c r="AY522" s="116" t="s">
        <v>109</v>
      </c>
    </row>
    <row r="523" spans="1:65" s="9" customFormat="1" x14ac:dyDescent="0.2">
      <c r="B523" s="115"/>
      <c r="D523" s="109" t="s">
        <v>117</v>
      </c>
      <c r="E523" s="116" t="s">
        <v>0</v>
      </c>
      <c r="F523" s="117" t="s">
        <v>607</v>
      </c>
      <c r="H523" s="118">
        <v>148.71</v>
      </c>
      <c r="I523" s="118"/>
      <c r="J523" s="118"/>
      <c r="L523" s="115"/>
      <c r="M523" s="119"/>
      <c r="N523" s="120"/>
      <c r="O523" s="120"/>
      <c r="P523" s="120"/>
      <c r="Q523" s="120"/>
      <c r="R523" s="120"/>
      <c r="S523" s="120"/>
      <c r="T523" s="121"/>
      <c r="AT523" s="116" t="s">
        <v>117</v>
      </c>
      <c r="AU523" s="116" t="s">
        <v>116</v>
      </c>
      <c r="AV523" s="9" t="s">
        <v>116</v>
      </c>
      <c r="AW523" s="9" t="s">
        <v>15</v>
      </c>
      <c r="AX523" s="9" t="s">
        <v>41</v>
      </c>
      <c r="AY523" s="116" t="s">
        <v>109</v>
      </c>
    </row>
    <row r="524" spans="1:65" s="9" customFormat="1" x14ac:dyDescent="0.2">
      <c r="B524" s="115"/>
      <c r="D524" s="109" t="s">
        <v>117</v>
      </c>
      <c r="E524" s="116" t="s">
        <v>0</v>
      </c>
      <c r="F524" s="117" t="s">
        <v>608</v>
      </c>
      <c r="H524" s="118">
        <v>97.44</v>
      </c>
      <c r="I524" s="118"/>
      <c r="J524" s="118"/>
      <c r="L524" s="115"/>
      <c r="M524" s="119"/>
      <c r="N524" s="120"/>
      <c r="O524" s="120"/>
      <c r="P524" s="120"/>
      <c r="Q524" s="120"/>
      <c r="R524" s="120"/>
      <c r="S524" s="120"/>
      <c r="T524" s="121"/>
      <c r="AT524" s="116" t="s">
        <v>117</v>
      </c>
      <c r="AU524" s="116" t="s">
        <v>116</v>
      </c>
      <c r="AV524" s="9" t="s">
        <v>116</v>
      </c>
      <c r="AW524" s="9" t="s">
        <v>15</v>
      </c>
      <c r="AX524" s="9" t="s">
        <v>41</v>
      </c>
      <c r="AY524" s="116" t="s">
        <v>109</v>
      </c>
    </row>
    <row r="525" spans="1:65" s="10" customFormat="1" x14ac:dyDescent="0.2">
      <c r="B525" s="122"/>
      <c r="D525" s="109" t="s">
        <v>117</v>
      </c>
      <c r="E525" s="123" t="s">
        <v>0</v>
      </c>
      <c r="F525" s="124" t="s">
        <v>121</v>
      </c>
      <c r="H525" s="125">
        <v>518</v>
      </c>
      <c r="I525" s="125"/>
      <c r="J525" s="125"/>
      <c r="L525" s="122"/>
      <c r="M525" s="126"/>
      <c r="N525" s="127"/>
      <c r="O525" s="127"/>
      <c r="P525" s="127"/>
      <c r="Q525" s="127"/>
      <c r="R525" s="127"/>
      <c r="S525" s="127"/>
      <c r="T525" s="128"/>
      <c r="AT525" s="123" t="s">
        <v>117</v>
      </c>
      <c r="AU525" s="123" t="s">
        <v>116</v>
      </c>
      <c r="AV525" s="10" t="s">
        <v>115</v>
      </c>
      <c r="AW525" s="10" t="s">
        <v>15</v>
      </c>
      <c r="AX525" s="10" t="s">
        <v>42</v>
      </c>
      <c r="AY525" s="123" t="s">
        <v>109</v>
      </c>
    </row>
    <row r="526" spans="1:65" s="2" customFormat="1" ht="24.2" customHeight="1" x14ac:dyDescent="0.2">
      <c r="A526" s="20"/>
      <c r="B526" s="95"/>
      <c r="C526" s="96"/>
      <c r="D526" s="96" t="s">
        <v>111</v>
      </c>
      <c r="E526" s="97" t="s">
        <v>609</v>
      </c>
      <c r="F526" s="98" t="s">
        <v>610</v>
      </c>
      <c r="G526" s="99" t="s">
        <v>214</v>
      </c>
      <c r="H526" s="100">
        <v>1401.98</v>
      </c>
      <c r="I526" s="100"/>
      <c r="J526" s="100">
        <f>ROUND(I526*H526,2)</f>
        <v>0</v>
      </c>
      <c r="K526" s="101"/>
      <c r="L526" s="21"/>
      <c r="M526" s="102" t="s">
        <v>0</v>
      </c>
      <c r="N526" s="103" t="s">
        <v>24</v>
      </c>
      <c r="O526" s="104">
        <v>5.2080000000000001E-2</v>
      </c>
      <c r="P526" s="104">
        <f>O526*H526</f>
        <v>73.015118400000006</v>
      </c>
      <c r="Q526" s="104">
        <v>4.0000000000000002E-4</v>
      </c>
      <c r="R526" s="104">
        <f>Q526*H526</f>
        <v>0.56079200000000007</v>
      </c>
      <c r="S526" s="104">
        <v>0</v>
      </c>
      <c r="T526" s="105">
        <f>S526*H526</f>
        <v>0</v>
      </c>
      <c r="U526" s="20"/>
      <c r="V526" s="20"/>
      <c r="W526" s="20"/>
      <c r="X526" s="20"/>
      <c r="Y526" s="20"/>
      <c r="Z526" s="20"/>
      <c r="AA526" s="20"/>
      <c r="AB526" s="20"/>
      <c r="AC526" s="20"/>
      <c r="AD526" s="20"/>
      <c r="AE526" s="20"/>
      <c r="AR526" s="106" t="s">
        <v>115</v>
      </c>
      <c r="AT526" s="106" t="s">
        <v>111</v>
      </c>
      <c r="AU526" s="106" t="s">
        <v>116</v>
      </c>
      <c r="AY526" s="12" t="s">
        <v>109</v>
      </c>
      <c r="BE526" s="107">
        <f>IF(N526="základná",J526,0)</f>
        <v>0</v>
      </c>
      <c r="BF526" s="107">
        <f>IF(N526="znížená",J526,0)</f>
        <v>0</v>
      </c>
      <c r="BG526" s="107">
        <f>IF(N526="zákl. prenesená",J526,0)</f>
        <v>0</v>
      </c>
      <c r="BH526" s="107">
        <f>IF(N526="zníž. prenesená",J526,0)</f>
        <v>0</v>
      </c>
      <c r="BI526" s="107">
        <f>IF(N526="nulová",J526,0)</f>
        <v>0</v>
      </c>
      <c r="BJ526" s="12" t="s">
        <v>116</v>
      </c>
      <c r="BK526" s="107">
        <f>ROUND(I526*H526,2)</f>
        <v>0</v>
      </c>
      <c r="BL526" s="12" t="s">
        <v>115</v>
      </c>
      <c r="BM526" s="106" t="s">
        <v>611</v>
      </c>
    </row>
    <row r="527" spans="1:65" s="2" customFormat="1" ht="33" customHeight="1" x14ac:dyDescent="0.2">
      <c r="A527" s="20"/>
      <c r="B527" s="95"/>
      <c r="C527" s="96">
        <v>58</v>
      </c>
      <c r="D527" s="96" t="s">
        <v>111</v>
      </c>
      <c r="E527" s="97" t="s">
        <v>612</v>
      </c>
      <c r="F527" s="98" t="s">
        <v>613</v>
      </c>
      <c r="G527" s="99" t="s">
        <v>214</v>
      </c>
      <c r="H527" s="100">
        <v>1401.98</v>
      </c>
      <c r="I527" s="100"/>
      <c r="J527" s="100">
        <f>SUM(H527*I527)</f>
        <v>0</v>
      </c>
      <c r="K527" s="101"/>
      <c r="L527" s="21"/>
      <c r="M527" s="102" t="s">
        <v>0</v>
      </c>
      <c r="N527" s="103" t="s">
        <v>24</v>
      </c>
      <c r="O527" s="104">
        <v>0</v>
      </c>
      <c r="P527" s="104">
        <f>O527*H527</f>
        <v>0</v>
      </c>
      <c r="Q527" s="104">
        <v>0</v>
      </c>
      <c r="R527" s="104">
        <f>Q527*H527</f>
        <v>0</v>
      </c>
      <c r="S527" s="104">
        <v>0</v>
      </c>
      <c r="T527" s="105">
        <f>S527*H527</f>
        <v>0</v>
      </c>
      <c r="U527" s="20"/>
      <c r="V527" s="20"/>
      <c r="W527" s="20"/>
      <c r="X527" s="20"/>
      <c r="Y527" s="20"/>
      <c r="Z527" s="20"/>
      <c r="AA527" s="20"/>
      <c r="AB527" s="20"/>
      <c r="AC527" s="20"/>
      <c r="AD527" s="20"/>
      <c r="AE527" s="20"/>
      <c r="AR527" s="106" t="s">
        <v>115</v>
      </c>
      <c r="AT527" s="106" t="s">
        <v>111</v>
      </c>
      <c r="AU527" s="106" t="s">
        <v>116</v>
      </c>
      <c r="AY527" s="12" t="s">
        <v>109</v>
      </c>
      <c r="BE527" s="107">
        <f>IF(N527="základná",J527,0)</f>
        <v>0</v>
      </c>
      <c r="BF527" s="107">
        <f>IF(N527="znížená",J527,0)</f>
        <v>0</v>
      </c>
      <c r="BG527" s="107">
        <f>IF(N527="zákl. prenesená",J527,0)</f>
        <v>0</v>
      </c>
      <c r="BH527" s="107">
        <f>IF(N527="zníž. prenesená",J527,0)</f>
        <v>0</v>
      </c>
      <c r="BI527" s="107">
        <f>IF(N527="nulová",J527,0)</f>
        <v>0</v>
      </c>
      <c r="BJ527" s="12" t="s">
        <v>116</v>
      </c>
      <c r="BK527" s="107">
        <f>ROUND(I527*H527,2)</f>
        <v>0</v>
      </c>
      <c r="BL527" s="12" t="s">
        <v>115</v>
      </c>
      <c r="BM527" s="106" t="s">
        <v>614</v>
      </c>
    </row>
    <row r="528" spans="1:65" s="8" customFormat="1" x14ac:dyDescent="0.2">
      <c r="B528" s="108"/>
      <c r="D528" s="109" t="s">
        <v>117</v>
      </c>
      <c r="E528" s="110" t="s">
        <v>0</v>
      </c>
      <c r="F528" s="111" t="s">
        <v>615</v>
      </c>
      <c r="H528" s="110" t="s">
        <v>0</v>
      </c>
      <c r="I528" s="181"/>
      <c r="J528" s="181"/>
      <c r="L528" s="108"/>
      <c r="M528" s="112"/>
      <c r="N528" s="113"/>
      <c r="O528" s="113"/>
      <c r="P528" s="113"/>
      <c r="Q528" s="113"/>
      <c r="R528" s="113"/>
      <c r="S528" s="113"/>
      <c r="T528" s="114"/>
      <c r="AT528" s="110" t="s">
        <v>117</v>
      </c>
      <c r="AU528" s="110" t="s">
        <v>116</v>
      </c>
      <c r="AV528" s="8" t="s">
        <v>42</v>
      </c>
      <c r="AW528" s="8" t="s">
        <v>15</v>
      </c>
      <c r="AX528" s="8" t="s">
        <v>41</v>
      </c>
      <c r="AY528" s="110" t="s">
        <v>109</v>
      </c>
    </row>
    <row r="529" spans="1:65" s="9" customFormat="1" x14ac:dyDescent="0.2">
      <c r="B529" s="115"/>
      <c r="D529" s="109" t="s">
        <v>117</v>
      </c>
      <c r="E529" s="116" t="s">
        <v>0</v>
      </c>
      <c r="F529" s="117" t="s">
        <v>616</v>
      </c>
      <c r="H529" s="118">
        <v>1401.98</v>
      </c>
      <c r="I529" s="118"/>
      <c r="J529" s="118"/>
      <c r="L529" s="115"/>
      <c r="M529" s="119"/>
      <c r="N529" s="120"/>
      <c r="O529" s="120"/>
      <c r="P529" s="120"/>
      <c r="Q529" s="120"/>
      <c r="R529" s="120"/>
      <c r="S529" s="120"/>
      <c r="T529" s="121"/>
      <c r="AT529" s="116" t="s">
        <v>117</v>
      </c>
      <c r="AU529" s="116" t="s">
        <v>116</v>
      </c>
      <c r="AV529" s="9" t="s">
        <v>116</v>
      </c>
      <c r="AW529" s="9" t="s">
        <v>15</v>
      </c>
      <c r="AX529" s="9" t="s">
        <v>41</v>
      </c>
      <c r="AY529" s="116" t="s">
        <v>109</v>
      </c>
    </row>
    <row r="530" spans="1:65" s="10" customFormat="1" x14ac:dyDescent="0.2">
      <c r="B530" s="122"/>
      <c r="D530" s="109" t="s">
        <v>117</v>
      </c>
      <c r="E530" s="123" t="s">
        <v>0</v>
      </c>
      <c r="F530" s="124" t="s">
        <v>121</v>
      </c>
      <c r="H530" s="125">
        <v>1401.98</v>
      </c>
      <c r="I530" s="125"/>
      <c r="J530" s="125"/>
      <c r="L530" s="122"/>
      <c r="M530" s="126"/>
      <c r="N530" s="127"/>
      <c r="O530" s="127"/>
      <c r="P530" s="127"/>
      <c r="Q530" s="127"/>
      <c r="R530" s="127"/>
      <c r="S530" s="127"/>
      <c r="T530" s="128"/>
      <c r="AT530" s="123" t="s">
        <v>117</v>
      </c>
      <c r="AU530" s="123" t="s">
        <v>116</v>
      </c>
      <c r="AV530" s="10" t="s">
        <v>115</v>
      </c>
      <c r="AW530" s="10" t="s">
        <v>15</v>
      </c>
      <c r="AX530" s="10" t="s">
        <v>42</v>
      </c>
      <c r="AY530" s="123" t="s">
        <v>109</v>
      </c>
    </row>
    <row r="531" spans="1:65" s="2" customFormat="1" ht="24.2" customHeight="1" x14ac:dyDescent="0.2">
      <c r="A531" s="20"/>
      <c r="B531" s="95"/>
      <c r="C531" s="96">
        <v>59</v>
      </c>
      <c r="D531" s="96" t="s">
        <v>111</v>
      </c>
      <c r="E531" s="97" t="s">
        <v>617</v>
      </c>
      <c r="F531" s="98" t="s">
        <v>618</v>
      </c>
      <c r="G531" s="99" t="s">
        <v>214</v>
      </c>
      <c r="H531" s="100">
        <v>911.9</v>
      </c>
      <c r="I531" s="100"/>
      <c r="J531" s="100">
        <f>SUM(H531*I531)</f>
        <v>0</v>
      </c>
      <c r="K531" s="101"/>
      <c r="L531" s="21"/>
      <c r="M531" s="102" t="s">
        <v>0</v>
      </c>
      <c r="N531" s="103" t="s">
        <v>24</v>
      </c>
      <c r="O531" s="104">
        <v>0</v>
      </c>
      <c r="P531" s="104">
        <f>O531*H531</f>
        <v>0</v>
      </c>
      <c r="Q531" s="104">
        <v>0</v>
      </c>
      <c r="R531" s="104">
        <f>Q531*H531</f>
        <v>0</v>
      </c>
      <c r="S531" s="104">
        <v>0</v>
      </c>
      <c r="T531" s="105">
        <f>S531*H531</f>
        <v>0</v>
      </c>
      <c r="U531" s="20"/>
      <c r="V531" s="20"/>
      <c r="W531" s="20"/>
      <c r="X531" s="20"/>
      <c r="Y531" s="20"/>
      <c r="Z531" s="20"/>
      <c r="AA531" s="20"/>
      <c r="AB531" s="20"/>
      <c r="AC531" s="20"/>
      <c r="AD531" s="20"/>
      <c r="AE531" s="20"/>
      <c r="AR531" s="106" t="s">
        <v>115</v>
      </c>
      <c r="AT531" s="106" t="s">
        <v>111</v>
      </c>
      <c r="AU531" s="106" t="s">
        <v>116</v>
      </c>
      <c r="AY531" s="12" t="s">
        <v>109</v>
      </c>
      <c r="BE531" s="107">
        <f>IF(N531="základná",J531,0)</f>
        <v>0</v>
      </c>
      <c r="BF531" s="107">
        <f>IF(N531="znížená",J531,0)</f>
        <v>0</v>
      </c>
      <c r="BG531" s="107">
        <f>IF(N531="zákl. prenesená",J531,0)</f>
        <v>0</v>
      </c>
      <c r="BH531" s="107">
        <f>IF(N531="zníž. prenesená",J531,0)</f>
        <v>0</v>
      </c>
      <c r="BI531" s="107">
        <f>IF(N531="nulová",J531,0)</f>
        <v>0</v>
      </c>
      <c r="BJ531" s="12" t="s">
        <v>116</v>
      </c>
      <c r="BK531" s="107">
        <f>ROUND(I531*H531,2)</f>
        <v>0</v>
      </c>
      <c r="BL531" s="12" t="s">
        <v>115</v>
      </c>
      <c r="BM531" s="106" t="s">
        <v>619</v>
      </c>
    </row>
    <row r="532" spans="1:65" s="8" customFormat="1" x14ac:dyDescent="0.2">
      <c r="B532" s="108"/>
      <c r="D532" s="109" t="s">
        <v>117</v>
      </c>
      <c r="E532" s="110" t="s">
        <v>0</v>
      </c>
      <c r="F532" s="111" t="s">
        <v>620</v>
      </c>
      <c r="H532" s="110" t="s">
        <v>0</v>
      </c>
      <c r="I532" s="181"/>
      <c r="J532" s="181"/>
      <c r="L532" s="108"/>
      <c r="M532" s="112"/>
      <c r="N532" s="113"/>
      <c r="O532" s="113"/>
      <c r="P532" s="113"/>
      <c r="Q532" s="113"/>
      <c r="R532" s="113"/>
      <c r="S532" s="113"/>
      <c r="T532" s="114"/>
      <c r="AT532" s="110" t="s">
        <v>117</v>
      </c>
      <c r="AU532" s="110" t="s">
        <v>116</v>
      </c>
      <c r="AV532" s="8" t="s">
        <v>42</v>
      </c>
      <c r="AW532" s="8" t="s">
        <v>15</v>
      </c>
      <c r="AX532" s="8" t="s">
        <v>41</v>
      </c>
      <c r="AY532" s="110" t="s">
        <v>109</v>
      </c>
    </row>
    <row r="533" spans="1:65" s="9" customFormat="1" x14ac:dyDescent="0.2">
      <c r="B533" s="115"/>
      <c r="D533" s="109" t="s">
        <v>117</v>
      </c>
      <c r="E533" s="116" t="s">
        <v>0</v>
      </c>
      <c r="F533" s="117" t="s">
        <v>621</v>
      </c>
      <c r="H533" s="118">
        <v>911.9</v>
      </c>
      <c r="I533" s="118"/>
      <c r="J533" s="118"/>
      <c r="L533" s="115"/>
      <c r="M533" s="119"/>
      <c r="N533" s="120"/>
      <c r="O533" s="120"/>
      <c r="P533" s="120"/>
      <c r="Q533" s="120"/>
      <c r="R533" s="120"/>
      <c r="S533" s="120"/>
      <c r="T533" s="121"/>
      <c r="AT533" s="116" t="s">
        <v>117</v>
      </c>
      <c r="AU533" s="116" t="s">
        <v>116</v>
      </c>
      <c r="AV533" s="9" t="s">
        <v>116</v>
      </c>
      <c r="AW533" s="9" t="s">
        <v>15</v>
      </c>
      <c r="AX533" s="9" t="s">
        <v>41</v>
      </c>
      <c r="AY533" s="116" t="s">
        <v>109</v>
      </c>
    </row>
    <row r="534" spans="1:65" s="10" customFormat="1" x14ac:dyDescent="0.2">
      <c r="B534" s="122"/>
      <c r="D534" s="109" t="s">
        <v>117</v>
      </c>
      <c r="E534" s="123" t="s">
        <v>0</v>
      </c>
      <c r="F534" s="124" t="s">
        <v>121</v>
      </c>
      <c r="H534" s="125">
        <v>911.9</v>
      </c>
      <c r="I534" s="125"/>
      <c r="J534" s="125"/>
      <c r="L534" s="122"/>
      <c r="M534" s="126"/>
      <c r="N534" s="127"/>
      <c r="O534" s="127"/>
      <c r="P534" s="127"/>
      <c r="Q534" s="127"/>
      <c r="R534" s="127"/>
      <c r="S534" s="127"/>
      <c r="T534" s="128"/>
      <c r="AT534" s="123" t="s">
        <v>117</v>
      </c>
      <c r="AU534" s="123" t="s">
        <v>116</v>
      </c>
      <c r="AV534" s="10" t="s">
        <v>115</v>
      </c>
      <c r="AW534" s="10" t="s">
        <v>15</v>
      </c>
      <c r="AX534" s="10" t="s">
        <v>42</v>
      </c>
      <c r="AY534" s="123" t="s">
        <v>109</v>
      </c>
    </row>
    <row r="535" spans="1:65" s="2" customFormat="1" ht="33" customHeight="1" x14ac:dyDescent="0.2">
      <c r="A535" s="20"/>
      <c r="B535" s="95"/>
      <c r="C535" s="96"/>
      <c r="D535" s="96" t="s">
        <v>111</v>
      </c>
      <c r="E535" s="97" t="s">
        <v>622</v>
      </c>
      <c r="F535" s="98" t="s">
        <v>623</v>
      </c>
      <c r="G535" s="99" t="s">
        <v>362</v>
      </c>
      <c r="H535" s="100">
        <v>1401.98</v>
      </c>
      <c r="I535" s="100"/>
      <c r="J535" s="100">
        <f>ROUND(I535*H535,2)</f>
        <v>0</v>
      </c>
      <c r="K535" s="101"/>
      <c r="L535" s="21"/>
      <c r="M535" s="102" t="s">
        <v>0</v>
      </c>
      <c r="N535" s="103" t="s">
        <v>24</v>
      </c>
      <c r="O535" s="104">
        <v>4.6359999999999998E-2</v>
      </c>
      <c r="P535" s="104">
        <f>O535*H535</f>
        <v>64.995792800000004</v>
      </c>
      <c r="Q535" s="104">
        <v>1.7700000000000001E-3</v>
      </c>
      <c r="R535" s="104">
        <f>Q535*H535</f>
        <v>2.4815046000000001</v>
      </c>
      <c r="S535" s="104">
        <v>0</v>
      </c>
      <c r="T535" s="105">
        <f>S535*H535</f>
        <v>0</v>
      </c>
      <c r="U535" s="20"/>
      <c r="V535" s="20"/>
      <c r="W535" s="20"/>
      <c r="X535" s="20"/>
      <c r="Y535" s="20"/>
      <c r="Z535" s="20"/>
      <c r="AA535" s="20"/>
      <c r="AB535" s="20"/>
      <c r="AC535" s="20"/>
      <c r="AD535" s="20"/>
      <c r="AE535" s="20"/>
      <c r="AR535" s="106" t="s">
        <v>115</v>
      </c>
      <c r="AT535" s="106" t="s">
        <v>111</v>
      </c>
      <c r="AU535" s="106" t="s">
        <v>116</v>
      </c>
      <c r="AY535" s="12" t="s">
        <v>109</v>
      </c>
      <c r="BE535" s="107">
        <f>IF(N535="základná",J535,0)</f>
        <v>0</v>
      </c>
      <c r="BF535" s="107">
        <f>IF(N535="znížená",J535,0)</f>
        <v>0</v>
      </c>
      <c r="BG535" s="107">
        <f>IF(N535="zákl. prenesená",J535,0)</f>
        <v>0</v>
      </c>
      <c r="BH535" s="107">
        <f>IF(N535="zníž. prenesená",J535,0)</f>
        <v>0</v>
      </c>
      <c r="BI535" s="107">
        <f>IF(N535="nulová",J535,0)</f>
        <v>0</v>
      </c>
      <c r="BJ535" s="12" t="s">
        <v>116</v>
      </c>
      <c r="BK535" s="107">
        <f>ROUND(I535*H535,2)</f>
        <v>0</v>
      </c>
      <c r="BL535" s="12" t="s">
        <v>115</v>
      </c>
      <c r="BM535" s="106" t="s">
        <v>624</v>
      </c>
    </row>
    <row r="536" spans="1:65" s="2" customFormat="1" ht="24.2" customHeight="1" x14ac:dyDescent="0.2">
      <c r="A536" s="20"/>
      <c r="B536" s="95"/>
      <c r="C536" s="96"/>
      <c r="D536" s="96" t="s">
        <v>111</v>
      </c>
      <c r="E536" s="97" t="s">
        <v>625</v>
      </c>
      <c r="F536" s="98" t="s">
        <v>626</v>
      </c>
      <c r="G536" s="99" t="s">
        <v>362</v>
      </c>
      <c r="H536" s="100">
        <v>509.59</v>
      </c>
      <c r="I536" s="100"/>
      <c r="J536" s="100">
        <f>ROUND(I536*H536,2)</f>
        <v>0</v>
      </c>
      <c r="K536" s="101"/>
      <c r="L536" s="21"/>
      <c r="M536" s="102" t="s">
        <v>0</v>
      </c>
      <c r="N536" s="103" t="s">
        <v>24</v>
      </c>
      <c r="O536" s="104">
        <v>4.5999999999999999E-2</v>
      </c>
      <c r="P536" s="104">
        <f>O536*H536</f>
        <v>23.441139999999997</v>
      </c>
      <c r="Q536" s="104">
        <v>1.74E-3</v>
      </c>
      <c r="R536" s="104">
        <f>Q536*H536</f>
        <v>0.88668659999999999</v>
      </c>
      <c r="S536" s="104">
        <v>0</v>
      </c>
      <c r="T536" s="105">
        <f>S536*H536</f>
        <v>0</v>
      </c>
      <c r="U536" s="20"/>
      <c r="V536" s="20"/>
      <c r="W536" s="20"/>
      <c r="X536" s="20"/>
      <c r="Y536" s="20"/>
      <c r="Z536" s="20"/>
      <c r="AA536" s="20"/>
      <c r="AB536" s="20"/>
      <c r="AC536" s="20"/>
      <c r="AD536" s="20"/>
      <c r="AE536" s="20"/>
      <c r="AR536" s="106" t="s">
        <v>115</v>
      </c>
      <c r="AT536" s="106" t="s">
        <v>111</v>
      </c>
      <c r="AU536" s="106" t="s">
        <v>116</v>
      </c>
      <c r="AY536" s="12" t="s">
        <v>109</v>
      </c>
      <c r="BE536" s="107">
        <f>IF(N536="základná",J536,0)</f>
        <v>0</v>
      </c>
      <c r="BF536" s="107">
        <f>IF(N536="znížená",J536,0)</f>
        <v>0</v>
      </c>
      <c r="BG536" s="107">
        <f>IF(N536="zákl. prenesená",J536,0)</f>
        <v>0</v>
      </c>
      <c r="BH536" s="107">
        <f>IF(N536="zníž. prenesená",J536,0)</f>
        <v>0</v>
      </c>
      <c r="BI536" s="107">
        <f>IF(N536="nulová",J536,0)</f>
        <v>0</v>
      </c>
      <c r="BJ536" s="12" t="s">
        <v>116</v>
      </c>
      <c r="BK536" s="107">
        <f>ROUND(I536*H536,2)</f>
        <v>0</v>
      </c>
      <c r="BL536" s="12" t="s">
        <v>115</v>
      </c>
      <c r="BM536" s="106" t="s">
        <v>627</v>
      </c>
    </row>
    <row r="537" spans="1:65" s="9" customFormat="1" x14ac:dyDescent="0.2">
      <c r="B537" s="115"/>
      <c r="D537" s="109" t="s">
        <v>117</v>
      </c>
      <c r="E537" s="116" t="s">
        <v>0</v>
      </c>
      <c r="F537" s="117" t="s">
        <v>628</v>
      </c>
      <c r="H537" s="118">
        <v>509.59</v>
      </c>
      <c r="I537" s="118"/>
      <c r="J537" s="118"/>
      <c r="L537" s="115"/>
      <c r="M537" s="119"/>
      <c r="N537" s="120"/>
      <c r="O537" s="120"/>
      <c r="P537" s="120"/>
      <c r="Q537" s="120"/>
      <c r="R537" s="120"/>
      <c r="S537" s="120"/>
      <c r="T537" s="121"/>
      <c r="AT537" s="116" t="s">
        <v>117</v>
      </c>
      <c r="AU537" s="116" t="s">
        <v>116</v>
      </c>
      <c r="AV537" s="9" t="s">
        <v>116</v>
      </c>
      <c r="AW537" s="9" t="s">
        <v>15</v>
      </c>
      <c r="AX537" s="9" t="s">
        <v>42</v>
      </c>
      <c r="AY537" s="116" t="s">
        <v>109</v>
      </c>
    </row>
    <row r="538" spans="1:65" s="2" customFormat="1" ht="24.2" customHeight="1" x14ac:dyDescent="0.2">
      <c r="A538" s="20"/>
      <c r="B538" s="95"/>
      <c r="C538" s="96">
        <v>60</v>
      </c>
      <c r="D538" s="96" t="s">
        <v>111</v>
      </c>
      <c r="E538" s="97" t="s">
        <v>629</v>
      </c>
      <c r="F538" s="98" t="s">
        <v>630</v>
      </c>
      <c r="G538" s="99" t="s">
        <v>214</v>
      </c>
      <c r="H538" s="100">
        <v>1401.9802999999999</v>
      </c>
      <c r="I538" s="100"/>
      <c r="J538" s="100">
        <f t="shared" ref="J538:J539" si="5">SUM(H538*I538)</f>
        <v>0</v>
      </c>
      <c r="K538" s="101"/>
      <c r="L538" s="21"/>
      <c r="M538" s="102" t="s">
        <v>0</v>
      </c>
      <c r="N538" s="103" t="s">
        <v>24</v>
      </c>
      <c r="O538" s="104">
        <v>0</v>
      </c>
      <c r="P538" s="104">
        <f>O538*H538</f>
        <v>0</v>
      </c>
      <c r="Q538" s="104">
        <v>0</v>
      </c>
      <c r="R538" s="104">
        <f>Q538*H538</f>
        <v>0</v>
      </c>
      <c r="S538" s="104">
        <v>0</v>
      </c>
      <c r="T538" s="105">
        <f>S538*H538</f>
        <v>0</v>
      </c>
      <c r="U538" s="20"/>
      <c r="V538" s="20"/>
      <c r="W538" s="20"/>
      <c r="X538" s="20"/>
      <c r="Y538" s="20"/>
      <c r="Z538" s="20"/>
      <c r="AA538" s="20"/>
      <c r="AB538" s="20"/>
      <c r="AC538" s="20"/>
      <c r="AD538" s="20"/>
      <c r="AE538" s="20"/>
      <c r="AR538" s="106" t="s">
        <v>115</v>
      </c>
      <c r="AT538" s="106" t="s">
        <v>111</v>
      </c>
      <c r="AU538" s="106" t="s">
        <v>116</v>
      </c>
      <c r="AY538" s="12" t="s">
        <v>109</v>
      </c>
      <c r="BE538" s="107">
        <f>IF(N538="základná",J538,0)</f>
        <v>0</v>
      </c>
      <c r="BF538" s="107">
        <f>IF(N538="znížená",J538,0)</f>
        <v>0</v>
      </c>
      <c r="BG538" s="107">
        <f>IF(N538="zákl. prenesená",J538,0)</f>
        <v>0</v>
      </c>
      <c r="BH538" s="107">
        <f>IF(N538="zníž. prenesená",J538,0)</f>
        <v>0</v>
      </c>
      <c r="BI538" s="107">
        <f>IF(N538="nulová",J538,0)</f>
        <v>0</v>
      </c>
      <c r="BJ538" s="12" t="s">
        <v>116</v>
      </c>
      <c r="BK538" s="107">
        <f>ROUND(I538*H538,2)</f>
        <v>0</v>
      </c>
      <c r="BL538" s="12" t="s">
        <v>115</v>
      </c>
      <c r="BM538" s="106" t="s">
        <v>631</v>
      </c>
    </row>
    <row r="539" spans="1:65" s="2" customFormat="1" ht="24.2" customHeight="1" x14ac:dyDescent="0.2">
      <c r="A539" s="20"/>
      <c r="B539" s="95"/>
      <c r="C539" s="96">
        <v>61</v>
      </c>
      <c r="D539" s="96" t="s">
        <v>111</v>
      </c>
      <c r="E539" s="97" t="s">
        <v>633</v>
      </c>
      <c r="F539" s="98" t="s">
        <v>634</v>
      </c>
      <c r="G539" s="99" t="s">
        <v>214</v>
      </c>
      <c r="H539" s="100">
        <v>108.36</v>
      </c>
      <c r="I539" s="100"/>
      <c r="J539" s="100">
        <f t="shared" si="5"/>
        <v>0</v>
      </c>
      <c r="K539" s="101"/>
      <c r="L539" s="21"/>
      <c r="M539" s="102" t="s">
        <v>0</v>
      </c>
      <c r="N539" s="103" t="s">
        <v>24</v>
      </c>
      <c r="O539" s="104">
        <v>0</v>
      </c>
      <c r="P539" s="104">
        <f>O539*H539</f>
        <v>0</v>
      </c>
      <c r="Q539" s="104">
        <v>0</v>
      </c>
      <c r="R539" s="104">
        <f>Q539*H539</f>
        <v>0</v>
      </c>
      <c r="S539" s="104">
        <v>0</v>
      </c>
      <c r="T539" s="105">
        <f>S539*H539</f>
        <v>0</v>
      </c>
      <c r="U539" s="20"/>
      <c r="V539" s="20"/>
      <c r="W539" s="20"/>
      <c r="X539" s="20"/>
      <c r="Y539" s="20"/>
      <c r="Z539" s="20"/>
      <c r="AA539" s="20"/>
      <c r="AB539" s="20"/>
      <c r="AC539" s="20"/>
      <c r="AD539" s="20"/>
      <c r="AE539" s="20"/>
      <c r="AR539" s="106" t="s">
        <v>115</v>
      </c>
      <c r="AT539" s="106" t="s">
        <v>111</v>
      </c>
      <c r="AU539" s="106" t="s">
        <v>116</v>
      </c>
      <c r="AY539" s="12" t="s">
        <v>109</v>
      </c>
      <c r="BE539" s="107">
        <f>IF(N539="základná",J539,0)</f>
        <v>0</v>
      </c>
      <c r="BF539" s="107">
        <f>IF(N539="znížená",J539,0)</f>
        <v>0</v>
      </c>
      <c r="BG539" s="107">
        <f>IF(N539="zákl. prenesená",J539,0)</f>
        <v>0</v>
      </c>
      <c r="BH539" s="107">
        <f>IF(N539="zníž. prenesená",J539,0)</f>
        <v>0</v>
      </c>
      <c r="BI539" s="107">
        <f>IF(N539="nulová",J539,0)</f>
        <v>0</v>
      </c>
      <c r="BJ539" s="12" t="s">
        <v>116</v>
      </c>
      <c r="BK539" s="107">
        <f>ROUND(I539*H539,2)</f>
        <v>0</v>
      </c>
      <c r="BL539" s="12" t="s">
        <v>115</v>
      </c>
      <c r="BM539" s="106" t="s">
        <v>635</v>
      </c>
    </row>
    <row r="540" spans="1:65" s="8" customFormat="1" x14ac:dyDescent="0.2">
      <c r="B540" s="108"/>
      <c r="D540" s="109" t="s">
        <v>117</v>
      </c>
      <c r="E540" s="110" t="s">
        <v>0</v>
      </c>
      <c r="F540" s="111" t="s">
        <v>636</v>
      </c>
      <c r="H540" s="110" t="s">
        <v>0</v>
      </c>
      <c r="I540" s="181"/>
      <c r="J540" s="181"/>
      <c r="L540" s="108"/>
      <c r="M540" s="112"/>
      <c r="N540" s="113"/>
      <c r="O540" s="113"/>
      <c r="P540" s="113"/>
      <c r="Q540" s="113"/>
      <c r="R540" s="113"/>
      <c r="S540" s="113"/>
      <c r="T540" s="114"/>
      <c r="AT540" s="110" t="s">
        <v>117</v>
      </c>
      <c r="AU540" s="110" t="s">
        <v>116</v>
      </c>
      <c r="AV540" s="8" t="s">
        <v>42</v>
      </c>
      <c r="AW540" s="8" t="s">
        <v>15</v>
      </c>
      <c r="AX540" s="8" t="s">
        <v>41</v>
      </c>
      <c r="AY540" s="110" t="s">
        <v>109</v>
      </c>
    </row>
    <row r="541" spans="1:65" s="9" customFormat="1" x14ac:dyDescent="0.2">
      <c r="B541" s="115"/>
      <c r="D541" s="109" t="s">
        <v>117</v>
      </c>
      <c r="E541" s="116" t="s">
        <v>0</v>
      </c>
      <c r="F541" s="117" t="s">
        <v>637</v>
      </c>
      <c r="H541" s="118">
        <v>108.36</v>
      </c>
      <c r="I541" s="118"/>
      <c r="J541" s="118"/>
      <c r="L541" s="115"/>
      <c r="M541" s="119"/>
      <c r="N541" s="120"/>
      <c r="O541" s="120"/>
      <c r="P541" s="120"/>
      <c r="Q541" s="120"/>
      <c r="R541" s="120"/>
      <c r="S541" s="120"/>
      <c r="T541" s="121"/>
      <c r="AT541" s="116" t="s">
        <v>117</v>
      </c>
      <c r="AU541" s="116" t="s">
        <v>116</v>
      </c>
      <c r="AV541" s="9" t="s">
        <v>116</v>
      </c>
      <c r="AW541" s="9" t="s">
        <v>15</v>
      </c>
      <c r="AX541" s="9" t="s">
        <v>41</v>
      </c>
      <c r="AY541" s="116" t="s">
        <v>109</v>
      </c>
    </row>
    <row r="542" spans="1:65" s="10" customFormat="1" x14ac:dyDescent="0.2">
      <c r="B542" s="122"/>
      <c r="D542" s="109" t="s">
        <v>117</v>
      </c>
      <c r="E542" s="123" t="s">
        <v>0</v>
      </c>
      <c r="F542" s="124" t="s">
        <v>121</v>
      </c>
      <c r="H542" s="125">
        <v>108.36</v>
      </c>
      <c r="I542" s="125"/>
      <c r="J542" s="125"/>
      <c r="L542" s="122"/>
      <c r="M542" s="126"/>
      <c r="N542" s="127"/>
      <c r="O542" s="127"/>
      <c r="P542" s="127"/>
      <c r="Q542" s="127"/>
      <c r="R542" s="127"/>
      <c r="S542" s="127"/>
      <c r="T542" s="128"/>
      <c r="AT542" s="123" t="s">
        <v>117</v>
      </c>
      <c r="AU542" s="123" t="s">
        <v>116</v>
      </c>
      <c r="AV542" s="10" t="s">
        <v>115</v>
      </c>
      <c r="AW542" s="10" t="s">
        <v>15</v>
      </c>
      <c r="AX542" s="10" t="s">
        <v>42</v>
      </c>
      <c r="AY542" s="123" t="s">
        <v>109</v>
      </c>
    </row>
    <row r="543" spans="1:65" s="2" customFormat="1" ht="37.9" customHeight="1" x14ac:dyDescent="0.2">
      <c r="A543" s="20"/>
      <c r="B543" s="95"/>
      <c r="C543" s="96">
        <v>62</v>
      </c>
      <c r="D543" s="96" t="s">
        <v>111</v>
      </c>
      <c r="E543" s="97" t="s">
        <v>638</v>
      </c>
      <c r="F543" s="98" t="s">
        <v>639</v>
      </c>
      <c r="G543" s="99" t="s">
        <v>214</v>
      </c>
      <c r="H543" s="100">
        <v>150.84</v>
      </c>
      <c r="I543" s="100"/>
      <c r="J543" s="100">
        <f>SUM(H543*I543)</f>
        <v>0</v>
      </c>
      <c r="K543" s="101"/>
      <c r="L543" s="21"/>
      <c r="M543" s="102" t="s">
        <v>0</v>
      </c>
      <c r="N543" s="103" t="s">
        <v>24</v>
      </c>
      <c r="O543" s="104">
        <v>0</v>
      </c>
      <c r="P543" s="104">
        <f>O543*H543</f>
        <v>0</v>
      </c>
      <c r="Q543" s="104">
        <v>0</v>
      </c>
      <c r="R543" s="104">
        <f>Q543*H543</f>
        <v>0</v>
      </c>
      <c r="S543" s="104">
        <v>0</v>
      </c>
      <c r="T543" s="105">
        <f>S543*H543</f>
        <v>0</v>
      </c>
      <c r="U543" s="20"/>
      <c r="V543" s="20"/>
      <c r="W543" s="20"/>
      <c r="X543" s="20"/>
      <c r="Y543" s="20"/>
      <c r="Z543" s="20"/>
      <c r="AA543" s="20"/>
      <c r="AB543" s="20"/>
      <c r="AC543" s="20"/>
      <c r="AD543" s="20"/>
      <c r="AE543" s="20"/>
      <c r="AR543" s="106" t="s">
        <v>115</v>
      </c>
      <c r="AT543" s="106" t="s">
        <v>111</v>
      </c>
      <c r="AU543" s="106" t="s">
        <v>116</v>
      </c>
      <c r="AY543" s="12" t="s">
        <v>109</v>
      </c>
      <c r="BE543" s="107">
        <f>IF(N543="základná",J543,0)</f>
        <v>0</v>
      </c>
      <c r="BF543" s="107">
        <f>IF(N543="znížená",J543,0)</f>
        <v>0</v>
      </c>
      <c r="BG543" s="107">
        <f>IF(N543="zákl. prenesená",J543,0)</f>
        <v>0</v>
      </c>
      <c r="BH543" s="107">
        <f>IF(N543="zníž. prenesená",J543,0)</f>
        <v>0</v>
      </c>
      <c r="BI543" s="107">
        <f>IF(N543="nulová",J543,0)</f>
        <v>0</v>
      </c>
      <c r="BJ543" s="12" t="s">
        <v>116</v>
      </c>
      <c r="BK543" s="107">
        <f>ROUND(I543*H543,2)</f>
        <v>0</v>
      </c>
      <c r="BL543" s="12" t="s">
        <v>115</v>
      </c>
      <c r="BM543" s="106" t="s">
        <v>640</v>
      </c>
    </row>
    <row r="544" spans="1:65" s="8" customFormat="1" x14ac:dyDescent="0.2">
      <c r="B544" s="108"/>
      <c r="D544" s="109" t="s">
        <v>117</v>
      </c>
      <c r="E544" s="110" t="s">
        <v>0</v>
      </c>
      <c r="F544" s="111" t="s">
        <v>641</v>
      </c>
      <c r="H544" s="110" t="s">
        <v>0</v>
      </c>
      <c r="I544" s="181"/>
      <c r="J544" s="181"/>
      <c r="L544" s="108"/>
      <c r="M544" s="112"/>
      <c r="N544" s="113"/>
      <c r="O544" s="113"/>
      <c r="P544" s="113"/>
      <c r="Q544" s="113"/>
      <c r="R544" s="113"/>
      <c r="S544" s="113"/>
      <c r="T544" s="114"/>
      <c r="AT544" s="110" t="s">
        <v>117</v>
      </c>
      <c r="AU544" s="110" t="s">
        <v>116</v>
      </c>
      <c r="AV544" s="8" t="s">
        <v>42</v>
      </c>
      <c r="AW544" s="8" t="s">
        <v>15</v>
      </c>
      <c r="AX544" s="8" t="s">
        <v>41</v>
      </c>
      <c r="AY544" s="110" t="s">
        <v>109</v>
      </c>
    </row>
    <row r="545" spans="1:65" s="9" customFormat="1" x14ac:dyDescent="0.2">
      <c r="B545" s="115"/>
      <c r="D545" s="109" t="s">
        <v>117</v>
      </c>
      <c r="E545" s="116" t="s">
        <v>0</v>
      </c>
      <c r="F545" s="117" t="s">
        <v>642</v>
      </c>
      <c r="H545" s="118">
        <v>150.84</v>
      </c>
      <c r="I545" s="118"/>
      <c r="J545" s="118"/>
      <c r="L545" s="115"/>
      <c r="M545" s="119"/>
      <c r="N545" s="120"/>
      <c r="O545" s="120"/>
      <c r="P545" s="120"/>
      <c r="Q545" s="120"/>
      <c r="R545" s="120"/>
      <c r="S545" s="120"/>
      <c r="T545" s="121"/>
      <c r="AT545" s="116" t="s">
        <v>117</v>
      </c>
      <c r="AU545" s="116" t="s">
        <v>116</v>
      </c>
      <c r="AV545" s="9" t="s">
        <v>116</v>
      </c>
      <c r="AW545" s="9" t="s">
        <v>15</v>
      </c>
      <c r="AX545" s="9" t="s">
        <v>41</v>
      </c>
      <c r="AY545" s="116" t="s">
        <v>109</v>
      </c>
    </row>
    <row r="546" spans="1:65" s="10" customFormat="1" x14ac:dyDescent="0.2">
      <c r="B546" s="122"/>
      <c r="D546" s="109" t="s">
        <v>117</v>
      </c>
      <c r="E546" s="123" t="s">
        <v>0</v>
      </c>
      <c r="F546" s="124" t="s">
        <v>121</v>
      </c>
      <c r="H546" s="125">
        <v>150.84</v>
      </c>
      <c r="I546" s="125"/>
      <c r="J546" s="125"/>
      <c r="L546" s="122"/>
      <c r="M546" s="126"/>
      <c r="N546" s="127"/>
      <c r="O546" s="127"/>
      <c r="P546" s="127"/>
      <c r="Q546" s="127"/>
      <c r="R546" s="127"/>
      <c r="S546" s="127"/>
      <c r="T546" s="128"/>
      <c r="AT546" s="123" t="s">
        <v>117</v>
      </c>
      <c r="AU546" s="123" t="s">
        <v>116</v>
      </c>
      <c r="AV546" s="10" t="s">
        <v>115</v>
      </c>
      <c r="AW546" s="10" t="s">
        <v>15</v>
      </c>
      <c r="AX546" s="10" t="s">
        <v>42</v>
      </c>
      <c r="AY546" s="123" t="s">
        <v>109</v>
      </c>
    </row>
    <row r="547" spans="1:65" s="2" customFormat="1" ht="37.9" customHeight="1" x14ac:dyDescent="0.2">
      <c r="A547" s="20"/>
      <c r="B547" s="95"/>
      <c r="C547" s="96">
        <v>63</v>
      </c>
      <c r="D547" s="96" t="s">
        <v>111</v>
      </c>
      <c r="E547" s="97" t="s">
        <v>643</v>
      </c>
      <c r="F547" s="98" t="s">
        <v>644</v>
      </c>
      <c r="G547" s="99" t="s">
        <v>214</v>
      </c>
      <c r="H547" s="100">
        <v>882.86500000000001</v>
      </c>
      <c r="I547" s="100"/>
      <c r="J547" s="100">
        <f>SUM(H547*I547)</f>
        <v>0</v>
      </c>
      <c r="K547" s="101"/>
      <c r="L547" s="21"/>
      <c r="M547" s="102" t="s">
        <v>0</v>
      </c>
      <c r="N547" s="103" t="s">
        <v>24</v>
      </c>
      <c r="O547" s="104">
        <v>0</v>
      </c>
      <c r="P547" s="104">
        <f>O547*H547</f>
        <v>0</v>
      </c>
      <c r="Q547" s="104">
        <v>0</v>
      </c>
      <c r="R547" s="104">
        <f>Q547*H547</f>
        <v>0</v>
      </c>
      <c r="S547" s="104">
        <v>0</v>
      </c>
      <c r="T547" s="105">
        <f>S547*H547</f>
        <v>0</v>
      </c>
      <c r="U547" s="20"/>
      <c r="V547" s="20"/>
      <c r="W547" s="20"/>
      <c r="X547" s="20"/>
      <c r="Y547" s="20"/>
      <c r="Z547" s="20"/>
      <c r="AA547" s="20"/>
      <c r="AB547" s="20"/>
      <c r="AC547" s="20"/>
      <c r="AD547" s="20"/>
      <c r="AE547" s="20"/>
      <c r="AR547" s="106" t="s">
        <v>115</v>
      </c>
      <c r="AT547" s="106" t="s">
        <v>111</v>
      </c>
      <c r="AU547" s="106" t="s">
        <v>116</v>
      </c>
      <c r="AY547" s="12" t="s">
        <v>109</v>
      </c>
      <c r="BE547" s="107">
        <f>IF(N547="základná",J547,0)</f>
        <v>0</v>
      </c>
      <c r="BF547" s="107">
        <f>IF(N547="znížená",J547,0)</f>
        <v>0</v>
      </c>
      <c r="BG547" s="107">
        <f>IF(N547="zákl. prenesená",J547,0)</f>
        <v>0</v>
      </c>
      <c r="BH547" s="107">
        <f>IF(N547="zníž. prenesená",J547,0)</f>
        <v>0</v>
      </c>
      <c r="BI547" s="107">
        <f>IF(N547="nulová",J547,0)</f>
        <v>0</v>
      </c>
      <c r="BJ547" s="12" t="s">
        <v>116</v>
      </c>
      <c r="BK547" s="107">
        <f>ROUND(I547*H547,2)</f>
        <v>0</v>
      </c>
      <c r="BL547" s="12" t="s">
        <v>115</v>
      </c>
      <c r="BM547" s="106" t="s">
        <v>645</v>
      </c>
    </row>
    <row r="548" spans="1:65" s="8" customFormat="1" x14ac:dyDescent="0.2">
      <c r="B548" s="108"/>
      <c r="D548" s="109" t="s">
        <v>117</v>
      </c>
      <c r="E548" s="110" t="s">
        <v>0</v>
      </c>
      <c r="F548" s="111" t="s">
        <v>646</v>
      </c>
      <c r="H548" s="110" t="s">
        <v>0</v>
      </c>
      <c r="I548" s="181"/>
      <c r="J548" s="181"/>
      <c r="L548" s="108"/>
      <c r="M548" s="112"/>
      <c r="N548" s="113"/>
      <c r="O548" s="113"/>
      <c r="P548" s="113"/>
      <c r="Q548" s="113"/>
      <c r="R548" s="113"/>
      <c r="S548" s="113"/>
      <c r="T548" s="114"/>
      <c r="AT548" s="110" t="s">
        <v>117</v>
      </c>
      <c r="AU548" s="110" t="s">
        <v>116</v>
      </c>
      <c r="AV548" s="8" t="s">
        <v>42</v>
      </c>
      <c r="AW548" s="8" t="s">
        <v>15</v>
      </c>
      <c r="AX548" s="8" t="s">
        <v>41</v>
      </c>
      <c r="AY548" s="110" t="s">
        <v>109</v>
      </c>
    </row>
    <row r="549" spans="1:65" s="9" customFormat="1" x14ac:dyDescent="0.2">
      <c r="B549" s="115"/>
      <c r="D549" s="109" t="s">
        <v>117</v>
      </c>
      <c r="E549" s="116" t="s">
        <v>0</v>
      </c>
      <c r="F549" s="117" t="s">
        <v>647</v>
      </c>
      <c r="H549" s="118">
        <v>1107.68</v>
      </c>
      <c r="I549" s="118"/>
      <c r="J549" s="118"/>
      <c r="L549" s="115"/>
      <c r="M549" s="119"/>
      <c r="N549" s="120"/>
      <c r="O549" s="120"/>
      <c r="P549" s="120"/>
      <c r="Q549" s="120"/>
      <c r="R549" s="120"/>
      <c r="S549" s="120"/>
      <c r="T549" s="121"/>
      <c r="AT549" s="116" t="s">
        <v>117</v>
      </c>
      <c r="AU549" s="116" t="s">
        <v>116</v>
      </c>
      <c r="AV549" s="9" t="s">
        <v>116</v>
      </c>
      <c r="AW549" s="9" t="s">
        <v>15</v>
      </c>
      <c r="AX549" s="9" t="s">
        <v>41</v>
      </c>
      <c r="AY549" s="116" t="s">
        <v>109</v>
      </c>
    </row>
    <row r="550" spans="1:65" s="9" customFormat="1" x14ac:dyDescent="0.2">
      <c r="B550" s="115"/>
      <c r="D550" s="109" t="s">
        <v>117</v>
      </c>
      <c r="E550" s="116" t="s">
        <v>0</v>
      </c>
      <c r="F550" s="117" t="s">
        <v>648</v>
      </c>
      <c r="H550" s="118">
        <v>-208.32</v>
      </c>
      <c r="I550" s="118"/>
      <c r="J550" s="118"/>
      <c r="L550" s="115"/>
      <c r="M550" s="119"/>
      <c r="N550" s="120"/>
      <c r="O550" s="120"/>
      <c r="P550" s="120"/>
      <c r="Q550" s="120"/>
      <c r="R550" s="120"/>
      <c r="S550" s="120"/>
      <c r="T550" s="121"/>
      <c r="AT550" s="116" t="s">
        <v>117</v>
      </c>
      <c r="AU550" s="116" t="s">
        <v>116</v>
      </c>
      <c r="AV550" s="9" t="s">
        <v>116</v>
      </c>
      <c r="AW550" s="9" t="s">
        <v>15</v>
      </c>
      <c r="AX550" s="9" t="s">
        <v>41</v>
      </c>
      <c r="AY550" s="116" t="s">
        <v>109</v>
      </c>
    </row>
    <row r="551" spans="1:65" s="9" customFormat="1" x14ac:dyDescent="0.2">
      <c r="B551" s="115"/>
      <c r="D551" s="109" t="s">
        <v>117</v>
      </c>
      <c r="E551" s="116" t="s">
        <v>0</v>
      </c>
      <c r="F551" s="117" t="s">
        <v>649</v>
      </c>
      <c r="H551" s="118">
        <v>-16.495000000000001</v>
      </c>
      <c r="I551" s="118"/>
      <c r="J551" s="118"/>
      <c r="L551" s="115"/>
      <c r="M551" s="119"/>
      <c r="N551" s="120"/>
      <c r="O551" s="120"/>
      <c r="P551" s="120"/>
      <c r="Q551" s="120"/>
      <c r="R551" s="120"/>
      <c r="S551" s="120"/>
      <c r="T551" s="121"/>
      <c r="AT551" s="116" t="s">
        <v>117</v>
      </c>
      <c r="AU551" s="116" t="s">
        <v>116</v>
      </c>
      <c r="AV551" s="9" t="s">
        <v>116</v>
      </c>
      <c r="AW551" s="9" t="s">
        <v>15</v>
      </c>
      <c r="AX551" s="9" t="s">
        <v>41</v>
      </c>
      <c r="AY551" s="116" t="s">
        <v>109</v>
      </c>
    </row>
    <row r="552" spans="1:65" s="10" customFormat="1" x14ac:dyDescent="0.2">
      <c r="B552" s="122"/>
      <c r="D552" s="109" t="s">
        <v>117</v>
      </c>
      <c r="E552" s="123" t="s">
        <v>0</v>
      </c>
      <c r="F552" s="124" t="s">
        <v>121</v>
      </c>
      <c r="H552" s="125">
        <v>882.86500000000001</v>
      </c>
      <c r="I552" s="125"/>
      <c r="J552" s="125"/>
      <c r="L552" s="122"/>
      <c r="M552" s="126"/>
      <c r="N552" s="127"/>
      <c r="O552" s="127"/>
      <c r="P552" s="127"/>
      <c r="Q552" s="127"/>
      <c r="R552" s="127"/>
      <c r="S552" s="127"/>
      <c r="T552" s="128"/>
      <c r="AT552" s="123" t="s">
        <v>117</v>
      </c>
      <c r="AU552" s="123" t="s">
        <v>116</v>
      </c>
      <c r="AV552" s="10" t="s">
        <v>115</v>
      </c>
      <c r="AW552" s="10" t="s">
        <v>15</v>
      </c>
      <c r="AX552" s="10" t="s">
        <v>42</v>
      </c>
      <c r="AY552" s="123" t="s">
        <v>109</v>
      </c>
    </row>
    <row r="553" spans="1:65" s="2" customFormat="1" ht="37.9" customHeight="1" x14ac:dyDescent="0.2">
      <c r="A553" s="20"/>
      <c r="B553" s="95"/>
      <c r="C553" s="96">
        <v>64</v>
      </c>
      <c r="D553" s="96" t="s">
        <v>111</v>
      </c>
      <c r="E553" s="97" t="s">
        <v>650</v>
      </c>
      <c r="F553" s="98" t="s">
        <v>651</v>
      </c>
      <c r="G553" s="99" t="s">
        <v>214</v>
      </c>
      <c r="H553" s="100">
        <v>72.239999999999995</v>
      </c>
      <c r="I553" s="100"/>
      <c r="J553" s="100">
        <f t="shared" ref="J553:J554" si="6">SUM(H553*I553)</f>
        <v>0</v>
      </c>
      <c r="K553" s="101"/>
      <c r="L553" s="21"/>
      <c r="M553" s="102" t="s">
        <v>0</v>
      </c>
      <c r="N553" s="103" t="s">
        <v>24</v>
      </c>
      <c r="O553" s="104">
        <v>0</v>
      </c>
      <c r="P553" s="104">
        <f>O553*H553</f>
        <v>0</v>
      </c>
      <c r="Q553" s="104">
        <v>0</v>
      </c>
      <c r="R553" s="104">
        <f>Q553*H553</f>
        <v>0</v>
      </c>
      <c r="S553" s="104">
        <v>0</v>
      </c>
      <c r="T553" s="105">
        <f>S553*H553</f>
        <v>0</v>
      </c>
      <c r="U553" s="20"/>
      <c r="V553" s="20"/>
      <c r="W553" s="20"/>
      <c r="X553" s="20"/>
      <c r="Y553" s="20"/>
      <c r="Z553" s="20"/>
      <c r="AA553" s="20"/>
      <c r="AB553" s="20"/>
      <c r="AC553" s="20"/>
      <c r="AD553" s="20"/>
      <c r="AE553" s="20"/>
      <c r="AR553" s="106" t="s">
        <v>115</v>
      </c>
      <c r="AT553" s="106" t="s">
        <v>111</v>
      </c>
      <c r="AU553" s="106" t="s">
        <v>116</v>
      </c>
      <c r="AY553" s="12" t="s">
        <v>109</v>
      </c>
      <c r="BE553" s="107">
        <f>IF(N553="základná",J553,0)</f>
        <v>0</v>
      </c>
      <c r="BF553" s="107">
        <f>IF(N553="znížená",J553,0)</f>
        <v>0</v>
      </c>
      <c r="BG553" s="107">
        <f>IF(N553="zákl. prenesená",J553,0)</f>
        <v>0</v>
      </c>
      <c r="BH553" s="107">
        <f>IF(N553="zníž. prenesená",J553,0)</f>
        <v>0</v>
      </c>
      <c r="BI553" s="107">
        <f>IF(N553="nulová",J553,0)</f>
        <v>0</v>
      </c>
      <c r="BJ553" s="12" t="s">
        <v>116</v>
      </c>
      <c r="BK553" s="107">
        <f>ROUND(I553*H553,2)</f>
        <v>0</v>
      </c>
      <c r="BL553" s="12" t="s">
        <v>115</v>
      </c>
      <c r="BM553" s="106" t="s">
        <v>652</v>
      </c>
    </row>
    <row r="554" spans="1:65" s="2" customFormat="1" ht="24.2" customHeight="1" x14ac:dyDescent="0.2">
      <c r="A554" s="20"/>
      <c r="B554" s="95"/>
      <c r="C554" s="96">
        <v>65</v>
      </c>
      <c r="D554" s="96" t="s">
        <v>111</v>
      </c>
      <c r="E554" s="97" t="s">
        <v>653</v>
      </c>
      <c r="F554" s="98" t="s">
        <v>654</v>
      </c>
      <c r="G554" s="99" t="s">
        <v>114</v>
      </c>
      <c r="H554" s="100">
        <v>33.982999999999997</v>
      </c>
      <c r="I554" s="100"/>
      <c r="J554" s="100">
        <f t="shared" si="6"/>
        <v>0</v>
      </c>
      <c r="K554" s="101"/>
      <c r="L554" s="21"/>
      <c r="M554" s="102" t="s">
        <v>0</v>
      </c>
      <c r="N554" s="103" t="s">
        <v>24</v>
      </c>
      <c r="O554" s="104">
        <v>0</v>
      </c>
      <c r="P554" s="104">
        <f>O554*H554</f>
        <v>0</v>
      </c>
      <c r="Q554" s="104">
        <v>0</v>
      </c>
      <c r="R554" s="104">
        <f>Q554*H554</f>
        <v>0</v>
      </c>
      <c r="S554" s="104">
        <v>0</v>
      </c>
      <c r="T554" s="105">
        <f>S554*H554</f>
        <v>0</v>
      </c>
      <c r="U554" s="20"/>
      <c r="V554" s="20"/>
      <c r="W554" s="20"/>
      <c r="X554" s="20"/>
      <c r="Y554" s="20"/>
      <c r="Z554" s="20"/>
      <c r="AA554" s="20"/>
      <c r="AB554" s="20"/>
      <c r="AC554" s="20"/>
      <c r="AD554" s="20"/>
      <c r="AE554" s="20"/>
      <c r="AR554" s="106" t="s">
        <v>115</v>
      </c>
      <c r="AT554" s="106" t="s">
        <v>111</v>
      </c>
      <c r="AU554" s="106" t="s">
        <v>116</v>
      </c>
      <c r="AY554" s="12" t="s">
        <v>109</v>
      </c>
      <c r="BE554" s="107">
        <f>IF(N554="základná",J554,0)</f>
        <v>0</v>
      </c>
      <c r="BF554" s="107">
        <f>IF(N554="znížená",J554,0)</f>
        <v>0</v>
      </c>
      <c r="BG554" s="107">
        <f>IF(N554="zákl. prenesená",J554,0)</f>
        <v>0</v>
      </c>
      <c r="BH554" s="107">
        <f>IF(N554="zníž. prenesená",J554,0)</f>
        <v>0</v>
      </c>
      <c r="BI554" s="107">
        <f>IF(N554="nulová",J554,0)</f>
        <v>0</v>
      </c>
      <c r="BJ554" s="12" t="s">
        <v>116</v>
      </c>
      <c r="BK554" s="107">
        <f>ROUND(I554*H554,2)</f>
        <v>0</v>
      </c>
      <c r="BL554" s="12" t="s">
        <v>115</v>
      </c>
      <c r="BM554" s="106" t="s">
        <v>655</v>
      </c>
    </row>
    <row r="555" spans="1:65" s="8" customFormat="1" x14ac:dyDescent="0.2">
      <c r="B555" s="108"/>
      <c r="D555" s="109" t="s">
        <v>117</v>
      </c>
      <c r="E555" s="110" t="s">
        <v>0</v>
      </c>
      <c r="F555" s="111" t="s">
        <v>656</v>
      </c>
      <c r="H555" s="110" t="s">
        <v>0</v>
      </c>
      <c r="I555" s="181"/>
      <c r="J555" s="181"/>
      <c r="L555" s="108"/>
      <c r="M555" s="112"/>
      <c r="N555" s="113"/>
      <c r="O555" s="113"/>
      <c r="P555" s="113"/>
      <c r="Q555" s="113"/>
      <c r="R555" s="113"/>
      <c r="S555" s="113"/>
      <c r="T555" s="114"/>
      <c r="AT555" s="110" t="s">
        <v>117</v>
      </c>
      <c r="AU555" s="110" t="s">
        <v>116</v>
      </c>
      <c r="AV555" s="8" t="s">
        <v>42</v>
      </c>
      <c r="AW555" s="8" t="s">
        <v>15</v>
      </c>
      <c r="AX555" s="8" t="s">
        <v>41</v>
      </c>
      <c r="AY555" s="110" t="s">
        <v>109</v>
      </c>
    </row>
    <row r="556" spans="1:65" s="9" customFormat="1" x14ac:dyDescent="0.2">
      <c r="B556" s="115"/>
      <c r="D556" s="109" t="s">
        <v>117</v>
      </c>
      <c r="E556" s="116" t="s">
        <v>0</v>
      </c>
      <c r="F556" s="117" t="s">
        <v>657</v>
      </c>
      <c r="H556" s="118">
        <v>31.652999999999999</v>
      </c>
      <c r="I556" s="118"/>
      <c r="J556" s="118"/>
      <c r="L556" s="115"/>
      <c r="M556" s="119"/>
      <c r="N556" s="120"/>
      <c r="O556" s="120"/>
      <c r="P556" s="120"/>
      <c r="Q556" s="120"/>
      <c r="R556" s="120"/>
      <c r="S556" s="120"/>
      <c r="T556" s="121"/>
      <c r="AT556" s="116" t="s">
        <v>117</v>
      </c>
      <c r="AU556" s="116" t="s">
        <v>116</v>
      </c>
      <c r="AV556" s="9" t="s">
        <v>116</v>
      </c>
      <c r="AW556" s="9" t="s">
        <v>15</v>
      </c>
      <c r="AX556" s="9" t="s">
        <v>41</v>
      </c>
      <c r="AY556" s="116" t="s">
        <v>109</v>
      </c>
    </row>
    <row r="557" spans="1:65" s="8" customFormat="1" x14ac:dyDescent="0.2">
      <c r="B557" s="108"/>
      <c r="D557" s="109" t="s">
        <v>117</v>
      </c>
      <c r="E557" s="110" t="s">
        <v>0</v>
      </c>
      <c r="F557" s="183" t="s">
        <v>658</v>
      </c>
      <c r="G557" s="184"/>
      <c r="H557" s="185" t="s">
        <v>0</v>
      </c>
      <c r="I557" s="181"/>
      <c r="J557" s="181"/>
      <c r="L557" s="108"/>
      <c r="M557" s="112"/>
      <c r="N557" s="113"/>
      <c r="O557" s="113"/>
      <c r="P557" s="113"/>
      <c r="Q557" s="113"/>
      <c r="R557" s="113"/>
      <c r="S557" s="113"/>
      <c r="T557" s="114"/>
      <c r="AT557" s="110" t="s">
        <v>117</v>
      </c>
      <c r="AU557" s="110" t="s">
        <v>116</v>
      </c>
      <c r="AV557" s="8" t="s">
        <v>42</v>
      </c>
      <c r="AW557" s="8" t="s">
        <v>15</v>
      </c>
      <c r="AX557" s="8" t="s">
        <v>41</v>
      </c>
      <c r="AY557" s="110" t="s">
        <v>109</v>
      </c>
    </row>
    <row r="558" spans="1:65" s="9" customFormat="1" x14ac:dyDescent="0.2">
      <c r="B558" s="115"/>
      <c r="D558" s="109" t="s">
        <v>117</v>
      </c>
      <c r="E558" s="116" t="s">
        <v>0</v>
      </c>
      <c r="F558" s="186" t="s">
        <v>659</v>
      </c>
      <c r="G558" s="187"/>
      <c r="H558" s="188">
        <v>2.33</v>
      </c>
      <c r="I558" s="118"/>
      <c r="J558" s="118"/>
      <c r="L558" s="115"/>
      <c r="M558" s="119"/>
      <c r="N558" s="120"/>
      <c r="O558" s="120"/>
      <c r="P558" s="120"/>
      <c r="Q558" s="120"/>
      <c r="R558" s="120"/>
      <c r="S558" s="120"/>
      <c r="T558" s="121"/>
      <c r="AT558" s="116" t="s">
        <v>117</v>
      </c>
      <c r="AU558" s="116" t="s">
        <v>116</v>
      </c>
      <c r="AV558" s="9" t="s">
        <v>116</v>
      </c>
      <c r="AW558" s="9" t="s">
        <v>15</v>
      </c>
      <c r="AX558" s="9" t="s">
        <v>41</v>
      </c>
      <c r="AY558" s="116" t="s">
        <v>109</v>
      </c>
    </row>
    <row r="559" spans="1:65" s="10" customFormat="1" x14ac:dyDescent="0.2">
      <c r="B559" s="122"/>
      <c r="D559" s="109" t="s">
        <v>117</v>
      </c>
      <c r="E559" s="123" t="s">
        <v>0</v>
      </c>
      <c r="F559" s="124" t="s">
        <v>121</v>
      </c>
      <c r="H559" s="125">
        <v>33.982999999999997</v>
      </c>
      <c r="I559" s="125"/>
      <c r="J559" s="125"/>
      <c r="L559" s="122"/>
      <c r="M559" s="126"/>
      <c r="N559" s="127"/>
      <c r="O559" s="127"/>
      <c r="P559" s="127"/>
      <c r="Q559" s="127"/>
      <c r="R559" s="127"/>
      <c r="S559" s="127"/>
      <c r="T559" s="128"/>
      <c r="AT559" s="123" t="s">
        <v>117</v>
      </c>
      <c r="AU559" s="123" t="s">
        <v>116</v>
      </c>
      <c r="AV559" s="10" t="s">
        <v>115</v>
      </c>
      <c r="AW559" s="10" t="s">
        <v>15</v>
      </c>
      <c r="AX559" s="10" t="s">
        <v>42</v>
      </c>
      <c r="AY559" s="123" t="s">
        <v>109</v>
      </c>
    </row>
    <row r="560" spans="1:65" s="2" customFormat="1" ht="24.2" customHeight="1" x14ac:dyDescent="0.2">
      <c r="A560" s="20"/>
      <c r="B560" s="95"/>
      <c r="C560" s="96">
        <v>66</v>
      </c>
      <c r="D560" s="96" t="s">
        <v>111</v>
      </c>
      <c r="E560" s="97" t="s">
        <v>660</v>
      </c>
      <c r="F560" s="98" t="s">
        <v>661</v>
      </c>
      <c r="G560" s="99" t="s">
        <v>114</v>
      </c>
      <c r="H560" s="100">
        <v>47.207000000000001</v>
      </c>
      <c r="I560" s="100"/>
      <c r="J560" s="100">
        <f t="shared" ref="J560" si="7">SUM(H560*I560)</f>
        <v>0</v>
      </c>
      <c r="K560" s="101"/>
      <c r="L560" s="21"/>
      <c r="M560" s="102" t="s">
        <v>0</v>
      </c>
      <c r="N560" s="103" t="s">
        <v>24</v>
      </c>
      <c r="O560" s="104">
        <v>0</v>
      </c>
      <c r="P560" s="104">
        <f>O560*H560</f>
        <v>0</v>
      </c>
      <c r="Q560" s="104">
        <v>0</v>
      </c>
      <c r="R560" s="104">
        <f>Q560*H560</f>
        <v>0</v>
      </c>
      <c r="S560" s="104">
        <v>0</v>
      </c>
      <c r="T560" s="105">
        <f>S560*H560</f>
        <v>0</v>
      </c>
      <c r="U560" s="20"/>
      <c r="V560" s="20"/>
      <c r="W560" s="20"/>
      <c r="X560" s="20"/>
      <c r="Y560" s="20"/>
      <c r="Z560" s="20"/>
      <c r="AA560" s="20"/>
      <c r="AB560" s="20"/>
      <c r="AC560" s="20"/>
      <c r="AD560" s="20"/>
      <c r="AE560" s="20"/>
      <c r="AR560" s="106" t="s">
        <v>115</v>
      </c>
      <c r="AT560" s="106" t="s">
        <v>111</v>
      </c>
      <c r="AU560" s="106" t="s">
        <v>116</v>
      </c>
      <c r="AY560" s="12" t="s">
        <v>109</v>
      </c>
      <c r="BE560" s="107">
        <f>IF(N560="základná",J560,0)</f>
        <v>0</v>
      </c>
      <c r="BF560" s="107">
        <f>IF(N560="znížená",J560,0)</f>
        <v>0</v>
      </c>
      <c r="BG560" s="107">
        <f>IF(N560="zákl. prenesená",J560,0)</f>
        <v>0</v>
      </c>
      <c r="BH560" s="107">
        <f>IF(N560="zníž. prenesená",J560,0)</f>
        <v>0</v>
      </c>
      <c r="BI560" s="107">
        <f>IF(N560="nulová",J560,0)</f>
        <v>0</v>
      </c>
      <c r="BJ560" s="12" t="s">
        <v>116</v>
      </c>
      <c r="BK560" s="107">
        <f>ROUND(I560*H560,2)</f>
        <v>0</v>
      </c>
      <c r="BL560" s="12" t="s">
        <v>115</v>
      </c>
      <c r="BM560" s="106" t="s">
        <v>662</v>
      </c>
    </row>
    <row r="561" spans="1:65" s="8" customFormat="1" x14ac:dyDescent="0.2">
      <c r="B561" s="108"/>
      <c r="D561" s="109" t="s">
        <v>117</v>
      </c>
      <c r="E561" s="110" t="s">
        <v>0</v>
      </c>
      <c r="F561" s="111" t="s">
        <v>663</v>
      </c>
      <c r="H561" s="110" t="s">
        <v>0</v>
      </c>
      <c r="I561" s="181"/>
      <c r="J561" s="181"/>
      <c r="L561" s="108"/>
      <c r="M561" s="112"/>
      <c r="N561" s="113"/>
      <c r="O561" s="113"/>
      <c r="P561" s="113"/>
      <c r="Q561" s="113"/>
      <c r="R561" s="113"/>
      <c r="S561" s="113"/>
      <c r="T561" s="114"/>
      <c r="AT561" s="110" t="s">
        <v>117</v>
      </c>
      <c r="AU561" s="110" t="s">
        <v>116</v>
      </c>
      <c r="AV561" s="8" t="s">
        <v>42</v>
      </c>
      <c r="AW561" s="8" t="s">
        <v>15</v>
      </c>
      <c r="AX561" s="8" t="s">
        <v>41</v>
      </c>
      <c r="AY561" s="110" t="s">
        <v>109</v>
      </c>
    </row>
    <row r="562" spans="1:65" s="9" customFormat="1" x14ac:dyDescent="0.2">
      <c r="B562" s="115"/>
      <c r="D562" s="109" t="s">
        <v>117</v>
      </c>
      <c r="E562" s="116" t="s">
        <v>0</v>
      </c>
      <c r="F562" s="117" t="s">
        <v>664</v>
      </c>
      <c r="H562" s="118">
        <v>47.207000000000001</v>
      </c>
      <c r="I562" s="118"/>
      <c r="J562" s="118"/>
      <c r="L562" s="115"/>
      <c r="M562" s="119"/>
      <c r="N562" s="120"/>
      <c r="O562" s="120"/>
      <c r="P562" s="120"/>
      <c r="Q562" s="120"/>
      <c r="R562" s="120"/>
      <c r="S562" s="120"/>
      <c r="T562" s="121"/>
      <c r="AT562" s="116" t="s">
        <v>117</v>
      </c>
      <c r="AU562" s="116" t="s">
        <v>116</v>
      </c>
      <c r="AV562" s="9" t="s">
        <v>116</v>
      </c>
      <c r="AW562" s="9" t="s">
        <v>15</v>
      </c>
      <c r="AX562" s="9" t="s">
        <v>41</v>
      </c>
      <c r="AY562" s="116" t="s">
        <v>109</v>
      </c>
    </row>
    <row r="563" spans="1:65" s="10" customFormat="1" x14ac:dyDescent="0.2">
      <c r="B563" s="122"/>
      <c r="D563" s="109" t="s">
        <v>117</v>
      </c>
      <c r="E563" s="123" t="s">
        <v>0</v>
      </c>
      <c r="F563" s="124" t="s">
        <v>121</v>
      </c>
      <c r="H563" s="125">
        <v>47.207000000000001</v>
      </c>
      <c r="I563" s="125"/>
      <c r="J563" s="125"/>
      <c r="L563" s="122"/>
      <c r="M563" s="126"/>
      <c r="N563" s="127"/>
      <c r="O563" s="127"/>
      <c r="P563" s="127"/>
      <c r="Q563" s="127"/>
      <c r="R563" s="127"/>
      <c r="S563" s="127"/>
      <c r="T563" s="128"/>
      <c r="AT563" s="123" t="s">
        <v>117</v>
      </c>
      <c r="AU563" s="123" t="s">
        <v>116</v>
      </c>
      <c r="AV563" s="10" t="s">
        <v>115</v>
      </c>
      <c r="AW563" s="10" t="s">
        <v>15</v>
      </c>
      <c r="AX563" s="10" t="s">
        <v>42</v>
      </c>
      <c r="AY563" s="123" t="s">
        <v>109</v>
      </c>
    </row>
    <row r="564" spans="1:65" s="2" customFormat="1" ht="24.2" customHeight="1" x14ac:dyDescent="0.2">
      <c r="A564" s="20"/>
      <c r="B564" s="95"/>
      <c r="C564" s="96">
        <v>67</v>
      </c>
      <c r="D564" s="96" t="s">
        <v>111</v>
      </c>
      <c r="E564" s="97" t="s">
        <v>665</v>
      </c>
      <c r="F564" s="98" t="s">
        <v>666</v>
      </c>
      <c r="G564" s="99" t="s">
        <v>114</v>
      </c>
      <c r="H564" s="100">
        <v>7.2030000000000003</v>
      </c>
      <c r="I564" s="100"/>
      <c r="J564" s="100">
        <f t="shared" ref="J564" si="8">SUM(H564*I564)</f>
        <v>0</v>
      </c>
      <c r="K564" s="101"/>
      <c r="L564" s="21"/>
      <c r="M564" s="102" t="s">
        <v>0</v>
      </c>
      <c r="N564" s="103" t="s">
        <v>24</v>
      </c>
      <c r="O564" s="104">
        <v>0</v>
      </c>
      <c r="P564" s="104">
        <f>O564*H564</f>
        <v>0</v>
      </c>
      <c r="Q564" s="104">
        <v>0</v>
      </c>
      <c r="R564" s="104">
        <f>Q564*H564</f>
        <v>0</v>
      </c>
      <c r="S564" s="104">
        <v>0</v>
      </c>
      <c r="T564" s="105">
        <f>S564*H564</f>
        <v>0</v>
      </c>
      <c r="U564" s="20"/>
      <c r="V564" s="20"/>
      <c r="W564" s="20"/>
      <c r="X564" s="20"/>
      <c r="Y564" s="20"/>
      <c r="Z564" s="20"/>
      <c r="AA564" s="20"/>
      <c r="AB564" s="20"/>
      <c r="AC564" s="20"/>
      <c r="AD564" s="20"/>
      <c r="AE564" s="20"/>
      <c r="AR564" s="106" t="s">
        <v>115</v>
      </c>
      <c r="AT564" s="106" t="s">
        <v>111</v>
      </c>
      <c r="AU564" s="106" t="s">
        <v>116</v>
      </c>
      <c r="AY564" s="12" t="s">
        <v>109</v>
      </c>
      <c r="BE564" s="107">
        <f>IF(N564="základná",J564,0)</f>
        <v>0</v>
      </c>
      <c r="BF564" s="107">
        <f>IF(N564="znížená",J564,0)</f>
        <v>0</v>
      </c>
      <c r="BG564" s="107">
        <f>IF(N564="zákl. prenesená",J564,0)</f>
        <v>0</v>
      </c>
      <c r="BH564" s="107">
        <f>IF(N564="zníž. prenesená",J564,0)</f>
        <v>0</v>
      </c>
      <c r="BI564" s="107">
        <f>IF(N564="nulová",J564,0)</f>
        <v>0</v>
      </c>
      <c r="BJ564" s="12" t="s">
        <v>116</v>
      </c>
      <c r="BK564" s="107">
        <f>ROUND(I564*H564,2)</f>
        <v>0</v>
      </c>
      <c r="BL564" s="12" t="s">
        <v>115</v>
      </c>
      <c r="BM564" s="106" t="s">
        <v>667</v>
      </c>
    </row>
    <row r="565" spans="1:65" s="8" customFormat="1" x14ac:dyDescent="0.2">
      <c r="B565" s="108"/>
      <c r="D565" s="109" t="s">
        <v>117</v>
      </c>
      <c r="E565" s="110" t="s">
        <v>0</v>
      </c>
      <c r="F565" s="111" t="s">
        <v>668</v>
      </c>
      <c r="H565" s="110" t="s">
        <v>0</v>
      </c>
      <c r="I565" s="181"/>
      <c r="J565" s="181"/>
      <c r="L565" s="108"/>
      <c r="M565" s="112"/>
      <c r="N565" s="113"/>
      <c r="O565" s="113"/>
      <c r="P565" s="113"/>
      <c r="Q565" s="113"/>
      <c r="R565" s="113"/>
      <c r="S565" s="113"/>
      <c r="T565" s="114"/>
      <c r="AT565" s="110" t="s">
        <v>117</v>
      </c>
      <c r="AU565" s="110" t="s">
        <v>116</v>
      </c>
      <c r="AV565" s="8" t="s">
        <v>42</v>
      </c>
      <c r="AW565" s="8" t="s">
        <v>15</v>
      </c>
      <c r="AX565" s="8" t="s">
        <v>41</v>
      </c>
      <c r="AY565" s="110" t="s">
        <v>109</v>
      </c>
    </row>
    <row r="566" spans="1:65" s="9" customFormat="1" x14ac:dyDescent="0.2">
      <c r="B566" s="115"/>
      <c r="D566" s="109" t="s">
        <v>117</v>
      </c>
      <c r="E566" s="116" t="s">
        <v>0</v>
      </c>
      <c r="F566" s="117" t="s">
        <v>669</v>
      </c>
      <c r="H566" s="118">
        <v>7.2030000000000003</v>
      </c>
      <c r="I566" s="118"/>
      <c r="J566" s="118"/>
      <c r="L566" s="115"/>
      <c r="M566" s="119"/>
      <c r="N566" s="120"/>
      <c r="O566" s="120"/>
      <c r="P566" s="120"/>
      <c r="Q566" s="120"/>
      <c r="R566" s="120"/>
      <c r="S566" s="120"/>
      <c r="T566" s="121"/>
      <c r="AT566" s="116" t="s">
        <v>117</v>
      </c>
      <c r="AU566" s="116" t="s">
        <v>116</v>
      </c>
      <c r="AV566" s="9" t="s">
        <v>116</v>
      </c>
      <c r="AW566" s="9" t="s">
        <v>15</v>
      </c>
      <c r="AX566" s="9" t="s">
        <v>41</v>
      </c>
      <c r="AY566" s="116" t="s">
        <v>109</v>
      </c>
    </row>
    <row r="567" spans="1:65" s="10" customFormat="1" x14ac:dyDescent="0.2">
      <c r="B567" s="122"/>
      <c r="D567" s="109" t="s">
        <v>117</v>
      </c>
      <c r="E567" s="123" t="s">
        <v>0</v>
      </c>
      <c r="F567" s="124" t="s">
        <v>121</v>
      </c>
      <c r="H567" s="125">
        <v>7.2030000000000003</v>
      </c>
      <c r="I567" s="125"/>
      <c r="J567" s="125"/>
      <c r="L567" s="122"/>
      <c r="M567" s="126"/>
      <c r="N567" s="127"/>
      <c r="O567" s="127"/>
      <c r="P567" s="127"/>
      <c r="Q567" s="127"/>
      <c r="R567" s="127"/>
      <c r="S567" s="127"/>
      <c r="T567" s="128"/>
      <c r="AT567" s="123" t="s">
        <v>117</v>
      </c>
      <c r="AU567" s="123" t="s">
        <v>116</v>
      </c>
      <c r="AV567" s="10" t="s">
        <v>115</v>
      </c>
      <c r="AW567" s="10" t="s">
        <v>15</v>
      </c>
      <c r="AX567" s="10" t="s">
        <v>42</v>
      </c>
      <c r="AY567" s="123" t="s">
        <v>109</v>
      </c>
    </row>
    <row r="568" spans="1:65" s="2" customFormat="1" ht="24.2" customHeight="1" x14ac:dyDescent="0.2">
      <c r="A568" s="20"/>
      <c r="B568" s="95"/>
      <c r="C568" s="96">
        <v>68</v>
      </c>
      <c r="D568" s="96" t="s">
        <v>111</v>
      </c>
      <c r="E568" s="97" t="s">
        <v>670</v>
      </c>
      <c r="F568" s="98" t="s">
        <v>671</v>
      </c>
      <c r="G568" s="99" t="s">
        <v>214</v>
      </c>
      <c r="H568" s="100">
        <v>140.15</v>
      </c>
      <c r="I568" s="100"/>
      <c r="J568" s="100">
        <f t="shared" ref="J568:J570" si="9">SUM(H568*I568)</f>
        <v>0</v>
      </c>
      <c r="K568" s="101"/>
      <c r="L568" s="21"/>
      <c r="M568" s="102" t="s">
        <v>0</v>
      </c>
      <c r="N568" s="103" t="s">
        <v>24</v>
      </c>
      <c r="O568" s="104">
        <v>0</v>
      </c>
      <c r="P568" s="104">
        <f>O568*H568</f>
        <v>0</v>
      </c>
      <c r="Q568" s="104">
        <v>0</v>
      </c>
      <c r="R568" s="104">
        <f>Q568*H568</f>
        <v>0</v>
      </c>
      <c r="S568" s="104">
        <v>0</v>
      </c>
      <c r="T568" s="105">
        <f>S568*H568</f>
        <v>0</v>
      </c>
      <c r="U568" s="20"/>
      <c r="V568" s="20"/>
      <c r="W568" s="20"/>
      <c r="X568" s="20"/>
      <c r="Y568" s="20"/>
      <c r="Z568" s="20"/>
      <c r="AA568" s="20"/>
      <c r="AB568" s="20"/>
      <c r="AC568" s="20"/>
      <c r="AD568" s="20"/>
      <c r="AE568" s="20"/>
      <c r="AR568" s="106" t="s">
        <v>115</v>
      </c>
      <c r="AT568" s="106" t="s">
        <v>111</v>
      </c>
      <c r="AU568" s="106" t="s">
        <v>116</v>
      </c>
      <c r="AY568" s="12" t="s">
        <v>109</v>
      </c>
      <c r="BE568" s="107">
        <f>IF(N568="základná",J568,0)</f>
        <v>0</v>
      </c>
      <c r="BF568" s="107">
        <f>IF(N568="znížená",J568,0)</f>
        <v>0</v>
      </c>
      <c r="BG568" s="107">
        <f>IF(N568="zákl. prenesená",J568,0)</f>
        <v>0</v>
      </c>
      <c r="BH568" s="107">
        <f>IF(N568="zníž. prenesená",J568,0)</f>
        <v>0</v>
      </c>
      <c r="BI568" s="107">
        <f>IF(N568="nulová",J568,0)</f>
        <v>0</v>
      </c>
      <c r="BJ568" s="12" t="s">
        <v>116</v>
      </c>
      <c r="BK568" s="107">
        <f>ROUND(I568*H568,2)</f>
        <v>0</v>
      </c>
      <c r="BL568" s="12" t="s">
        <v>115</v>
      </c>
      <c r="BM568" s="106" t="s">
        <v>672</v>
      </c>
    </row>
    <row r="569" spans="1:65" s="2" customFormat="1" ht="33" customHeight="1" x14ac:dyDescent="0.2">
      <c r="A569" s="20"/>
      <c r="B569" s="95"/>
      <c r="C569" s="96">
        <v>69</v>
      </c>
      <c r="D569" s="96" t="s">
        <v>111</v>
      </c>
      <c r="E569" s="97" t="s">
        <v>673</v>
      </c>
      <c r="F569" s="98" t="s">
        <v>674</v>
      </c>
      <c r="G569" s="99" t="s">
        <v>114</v>
      </c>
      <c r="H569" s="100">
        <v>47.207000000000001</v>
      </c>
      <c r="I569" s="100"/>
      <c r="J569" s="100">
        <f t="shared" si="9"/>
        <v>0</v>
      </c>
      <c r="K569" s="101"/>
      <c r="L569" s="21"/>
      <c r="M569" s="102" t="s">
        <v>0</v>
      </c>
      <c r="N569" s="103" t="s">
        <v>24</v>
      </c>
      <c r="O569" s="104">
        <v>0</v>
      </c>
      <c r="P569" s="104">
        <f>O569*H569</f>
        <v>0</v>
      </c>
      <c r="Q569" s="104">
        <v>0</v>
      </c>
      <c r="R569" s="104">
        <f>Q569*H569</f>
        <v>0</v>
      </c>
      <c r="S569" s="104">
        <v>0</v>
      </c>
      <c r="T569" s="105">
        <f>S569*H569</f>
        <v>0</v>
      </c>
      <c r="U569" s="20"/>
      <c r="V569" s="20"/>
      <c r="W569" s="20"/>
      <c r="X569" s="20"/>
      <c r="Y569" s="20"/>
      <c r="Z569" s="20"/>
      <c r="AA569" s="20"/>
      <c r="AB569" s="20"/>
      <c r="AC569" s="20"/>
      <c r="AD569" s="20"/>
      <c r="AE569" s="20"/>
      <c r="AR569" s="106" t="s">
        <v>115</v>
      </c>
      <c r="AT569" s="106" t="s">
        <v>111</v>
      </c>
      <c r="AU569" s="106" t="s">
        <v>116</v>
      </c>
      <c r="AY569" s="12" t="s">
        <v>109</v>
      </c>
      <c r="BE569" s="107">
        <f>IF(N569="základná",J569,0)</f>
        <v>0</v>
      </c>
      <c r="BF569" s="107">
        <f>IF(N569="znížená",J569,0)</f>
        <v>0</v>
      </c>
      <c r="BG569" s="107">
        <f>IF(N569="zákl. prenesená",J569,0)</f>
        <v>0</v>
      </c>
      <c r="BH569" s="107">
        <f>IF(N569="zníž. prenesená",J569,0)</f>
        <v>0</v>
      </c>
      <c r="BI569" s="107">
        <f>IF(N569="nulová",J569,0)</f>
        <v>0</v>
      </c>
      <c r="BJ569" s="12" t="s">
        <v>116</v>
      </c>
      <c r="BK569" s="107">
        <f>ROUND(I569*H569,2)</f>
        <v>0</v>
      </c>
      <c r="BL569" s="12" t="s">
        <v>115</v>
      </c>
      <c r="BM569" s="106" t="s">
        <v>675</v>
      </c>
    </row>
    <row r="570" spans="1:65" s="2" customFormat="1" ht="33" customHeight="1" x14ac:dyDescent="0.2">
      <c r="A570" s="20"/>
      <c r="B570" s="95"/>
      <c r="C570" s="96">
        <v>70</v>
      </c>
      <c r="D570" s="96" t="s">
        <v>111</v>
      </c>
      <c r="E570" s="97" t="s">
        <v>676</v>
      </c>
      <c r="F570" s="98" t="s">
        <v>677</v>
      </c>
      <c r="G570" s="99" t="s">
        <v>114</v>
      </c>
      <c r="H570" s="100">
        <v>20.321999999999999</v>
      </c>
      <c r="I570" s="100"/>
      <c r="J570" s="100">
        <f t="shared" si="9"/>
        <v>0</v>
      </c>
      <c r="K570" s="101"/>
      <c r="L570" s="21"/>
      <c r="M570" s="102" t="s">
        <v>0</v>
      </c>
      <c r="N570" s="103" t="s">
        <v>24</v>
      </c>
      <c r="O570" s="104">
        <v>0</v>
      </c>
      <c r="P570" s="104">
        <f>O570*H570</f>
        <v>0</v>
      </c>
      <c r="Q570" s="104">
        <v>0</v>
      </c>
      <c r="R570" s="104">
        <f>Q570*H570</f>
        <v>0</v>
      </c>
      <c r="S570" s="104">
        <v>0</v>
      </c>
      <c r="T570" s="105">
        <f>S570*H570</f>
        <v>0</v>
      </c>
      <c r="U570" s="20"/>
      <c r="V570" s="20"/>
      <c r="W570" s="20"/>
      <c r="X570" s="20"/>
      <c r="Y570" s="20"/>
      <c r="Z570" s="20"/>
      <c r="AA570" s="20"/>
      <c r="AB570" s="20"/>
      <c r="AC570" s="20"/>
      <c r="AD570" s="20"/>
      <c r="AE570" s="20"/>
      <c r="AR570" s="106" t="s">
        <v>115</v>
      </c>
      <c r="AT570" s="106" t="s">
        <v>111</v>
      </c>
      <c r="AU570" s="106" t="s">
        <v>116</v>
      </c>
      <c r="AY570" s="12" t="s">
        <v>109</v>
      </c>
      <c r="BE570" s="107">
        <f>IF(N570="základná",J570,0)</f>
        <v>0</v>
      </c>
      <c r="BF570" s="107">
        <f>IF(N570="znížená",J570,0)</f>
        <v>0</v>
      </c>
      <c r="BG570" s="107">
        <f>IF(N570="zákl. prenesená",J570,0)</f>
        <v>0</v>
      </c>
      <c r="BH570" s="107">
        <f>IF(N570="zníž. prenesená",J570,0)</f>
        <v>0</v>
      </c>
      <c r="BI570" s="107">
        <f>IF(N570="nulová",J570,0)</f>
        <v>0</v>
      </c>
      <c r="BJ570" s="12" t="s">
        <v>116</v>
      </c>
      <c r="BK570" s="107">
        <f>ROUND(I570*H570,2)</f>
        <v>0</v>
      </c>
      <c r="BL570" s="12" t="s">
        <v>115</v>
      </c>
      <c r="BM570" s="106" t="s">
        <v>678</v>
      </c>
    </row>
    <row r="571" spans="1:65" s="9" customFormat="1" x14ac:dyDescent="0.2">
      <c r="B571" s="115"/>
      <c r="D571" s="109" t="s">
        <v>117</v>
      </c>
      <c r="E571" s="116" t="s">
        <v>0</v>
      </c>
      <c r="F571" s="117" t="s">
        <v>679</v>
      </c>
      <c r="H571" s="118">
        <v>15.486000000000001</v>
      </c>
      <c r="I571" s="118"/>
      <c r="J571" s="118"/>
      <c r="L571" s="115"/>
      <c r="M571" s="119"/>
      <c r="N571" s="120"/>
      <c r="O571" s="120"/>
      <c r="P571" s="120"/>
      <c r="Q571" s="120"/>
      <c r="R571" s="120"/>
      <c r="S571" s="120"/>
      <c r="T571" s="121"/>
      <c r="AT571" s="116" t="s">
        <v>117</v>
      </c>
      <c r="AU571" s="116" t="s">
        <v>116</v>
      </c>
      <c r="AV571" s="9" t="s">
        <v>116</v>
      </c>
      <c r="AW571" s="9" t="s">
        <v>15</v>
      </c>
      <c r="AX571" s="9" t="s">
        <v>41</v>
      </c>
      <c r="AY571" s="116" t="s">
        <v>109</v>
      </c>
    </row>
    <row r="572" spans="1:65" s="9" customFormat="1" x14ac:dyDescent="0.2">
      <c r="B572" s="115"/>
      <c r="D572" s="109" t="s">
        <v>117</v>
      </c>
      <c r="E572" s="116" t="s">
        <v>0</v>
      </c>
      <c r="F572" s="117" t="s">
        <v>680</v>
      </c>
      <c r="H572" s="118">
        <v>4.8360000000000003</v>
      </c>
      <c r="I572" s="118"/>
      <c r="J572" s="118"/>
      <c r="L572" s="115"/>
      <c r="M572" s="119"/>
      <c r="N572" s="120"/>
      <c r="O572" s="120"/>
      <c r="P572" s="120"/>
      <c r="Q572" s="120"/>
      <c r="R572" s="120"/>
      <c r="S572" s="120"/>
      <c r="T572" s="121"/>
      <c r="AT572" s="116" t="s">
        <v>117</v>
      </c>
      <c r="AU572" s="116" t="s">
        <v>116</v>
      </c>
      <c r="AV572" s="9" t="s">
        <v>116</v>
      </c>
      <c r="AW572" s="9" t="s">
        <v>15</v>
      </c>
      <c r="AX572" s="9" t="s">
        <v>41</v>
      </c>
      <c r="AY572" s="116" t="s">
        <v>109</v>
      </c>
    </row>
    <row r="573" spans="1:65" s="10" customFormat="1" x14ac:dyDescent="0.2">
      <c r="B573" s="122"/>
      <c r="D573" s="109" t="s">
        <v>117</v>
      </c>
      <c r="E573" s="123" t="s">
        <v>0</v>
      </c>
      <c r="F573" s="124" t="s">
        <v>121</v>
      </c>
      <c r="H573" s="125">
        <v>20.321999999999999</v>
      </c>
      <c r="I573" s="125"/>
      <c r="J573" s="125"/>
      <c r="L573" s="122"/>
      <c r="M573" s="126"/>
      <c r="N573" s="127"/>
      <c r="O573" s="127"/>
      <c r="P573" s="127"/>
      <c r="Q573" s="127"/>
      <c r="R573" s="127"/>
      <c r="S573" s="127"/>
      <c r="T573" s="128"/>
      <c r="AT573" s="123" t="s">
        <v>117</v>
      </c>
      <c r="AU573" s="123" t="s">
        <v>116</v>
      </c>
      <c r="AV573" s="10" t="s">
        <v>115</v>
      </c>
      <c r="AW573" s="10" t="s">
        <v>15</v>
      </c>
      <c r="AX573" s="10" t="s">
        <v>42</v>
      </c>
      <c r="AY573" s="123" t="s">
        <v>109</v>
      </c>
    </row>
    <row r="574" spans="1:65" s="2" customFormat="1" ht="33" customHeight="1" x14ac:dyDescent="0.2">
      <c r="A574" s="20"/>
      <c r="B574" s="95"/>
      <c r="C574" s="96">
        <v>71</v>
      </c>
      <c r="D574" s="96" t="s">
        <v>111</v>
      </c>
      <c r="E574" s="97" t="s">
        <v>681</v>
      </c>
      <c r="F574" s="98" t="s">
        <v>682</v>
      </c>
      <c r="G574" s="99" t="s">
        <v>206</v>
      </c>
      <c r="H574" s="100">
        <v>0.182</v>
      </c>
      <c r="I574" s="100"/>
      <c r="J574" s="100">
        <f t="shared" ref="J574" si="10">SUM(H574*I574)</f>
        <v>0</v>
      </c>
      <c r="K574" s="101"/>
      <c r="L574" s="21"/>
      <c r="M574" s="102" t="s">
        <v>0</v>
      </c>
      <c r="N574" s="103" t="s">
        <v>24</v>
      </c>
      <c r="O574" s="104">
        <v>0</v>
      </c>
      <c r="P574" s="104">
        <f>O574*H574</f>
        <v>0</v>
      </c>
      <c r="Q574" s="104">
        <v>0</v>
      </c>
      <c r="R574" s="104">
        <f>Q574*H574</f>
        <v>0</v>
      </c>
      <c r="S574" s="104">
        <v>0</v>
      </c>
      <c r="T574" s="105">
        <f>S574*H574</f>
        <v>0</v>
      </c>
      <c r="U574" s="20"/>
      <c r="V574" s="20"/>
      <c r="W574" s="20"/>
      <c r="X574" s="20"/>
      <c r="Y574" s="20"/>
      <c r="Z574" s="20"/>
      <c r="AA574" s="20"/>
      <c r="AB574" s="20"/>
      <c r="AC574" s="20"/>
      <c r="AD574" s="20"/>
      <c r="AE574" s="20"/>
      <c r="AR574" s="106" t="s">
        <v>115</v>
      </c>
      <c r="AT574" s="106" t="s">
        <v>111</v>
      </c>
      <c r="AU574" s="106" t="s">
        <v>116</v>
      </c>
      <c r="AY574" s="12" t="s">
        <v>109</v>
      </c>
      <c r="BE574" s="107">
        <f>IF(N574="základná",J574,0)</f>
        <v>0</v>
      </c>
      <c r="BF574" s="107">
        <f>IF(N574="znížená",J574,0)</f>
        <v>0</v>
      </c>
      <c r="BG574" s="107">
        <f>IF(N574="zákl. prenesená",J574,0)</f>
        <v>0</v>
      </c>
      <c r="BH574" s="107">
        <f>IF(N574="zníž. prenesená",J574,0)</f>
        <v>0</v>
      </c>
      <c r="BI574" s="107">
        <f>IF(N574="nulová",J574,0)</f>
        <v>0</v>
      </c>
      <c r="BJ574" s="12" t="s">
        <v>116</v>
      </c>
      <c r="BK574" s="107">
        <f>ROUND(I574*H574,2)</f>
        <v>0</v>
      </c>
      <c r="BL574" s="12" t="s">
        <v>115</v>
      </c>
      <c r="BM574" s="106" t="s">
        <v>683</v>
      </c>
    </row>
    <row r="575" spans="1:65" s="9" customFormat="1" x14ac:dyDescent="0.2">
      <c r="B575" s="115"/>
      <c r="D575" s="109" t="s">
        <v>117</v>
      </c>
      <c r="E575" s="116" t="s">
        <v>0</v>
      </c>
      <c r="F575" s="117" t="s">
        <v>684</v>
      </c>
      <c r="H575" s="118">
        <v>0.182</v>
      </c>
      <c r="I575" s="118"/>
      <c r="J575" s="118"/>
      <c r="L575" s="115"/>
      <c r="M575" s="119"/>
      <c r="N575" s="120"/>
      <c r="O575" s="120"/>
      <c r="P575" s="120"/>
      <c r="Q575" s="120"/>
      <c r="R575" s="120"/>
      <c r="S575" s="120"/>
      <c r="T575" s="121"/>
      <c r="AT575" s="116" t="s">
        <v>117</v>
      </c>
      <c r="AU575" s="116" t="s">
        <v>116</v>
      </c>
      <c r="AV575" s="9" t="s">
        <v>116</v>
      </c>
      <c r="AW575" s="9" t="s">
        <v>15</v>
      </c>
      <c r="AX575" s="9" t="s">
        <v>41</v>
      </c>
      <c r="AY575" s="116" t="s">
        <v>109</v>
      </c>
    </row>
    <row r="576" spans="1:65" s="10" customFormat="1" x14ac:dyDescent="0.2">
      <c r="B576" s="122"/>
      <c r="D576" s="109" t="s">
        <v>117</v>
      </c>
      <c r="E576" s="123" t="s">
        <v>0</v>
      </c>
      <c r="F576" s="124" t="s">
        <v>121</v>
      </c>
      <c r="H576" s="125">
        <v>0.182</v>
      </c>
      <c r="I576" s="125"/>
      <c r="J576" s="125"/>
      <c r="L576" s="122"/>
      <c r="M576" s="126"/>
      <c r="N576" s="127"/>
      <c r="O576" s="127"/>
      <c r="P576" s="127"/>
      <c r="Q576" s="127"/>
      <c r="R576" s="127"/>
      <c r="S576" s="127"/>
      <c r="T576" s="128"/>
      <c r="AT576" s="123" t="s">
        <v>117</v>
      </c>
      <c r="AU576" s="123" t="s">
        <v>116</v>
      </c>
      <c r="AV576" s="10" t="s">
        <v>115</v>
      </c>
      <c r="AW576" s="10" t="s">
        <v>15</v>
      </c>
      <c r="AX576" s="10" t="s">
        <v>42</v>
      </c>
      <c r="AY576" s="123" t="s">
        <v>109</v>
      </c>
    </row>
    <row r="577" spans="1:65" s="2" customFormat="1" ht="37.9" customHeight="1" x14ac:dyDescent="0.2">
      <c r="A577" s="20"/>
      <c r="B577" s="95"/>
      <c r="C577" s="96">
        <v>72</v>
      </c>
      <c r="D577" s="96" t="s">
        <v>111</v>
      </c>
      <c r="E577" s="97" t="s">
        <v>685</v>
      </c>
      <c r="F577" s="98" t="s">
        <v>686</v>
      </c>
      <c r="G577" s="99" t="s">
        <v>114</v>
      </c>
      <c r="H577" s="100">
        <v>25.675000000000001</v>
      </c>
      <c r="I577" s="100"/>
      <c r="J577" s="100">
        <f t="shared" ref="J577" si="11">SUM(H577*I577)</f>
        <v>0</v>
      </c>
      <c r="K577" s="101"/>
      <c r="L577" s="21"/>
      <c r="M577" s="102" t="s">
        <v>0</v>
      </c>
      <c r="N577" s="103" t="s">
        <v>24</v>
      </c>
      <c r="O577" s="104">
        <v>0</v>
      </c>
      <c r="P577" s="104">
        <f>O577*H577</f>
        <v>0</v>
      </c>
      <c r="Q577" s="104">
        <v>0</v>
      </c>
      <c r="R577" s="104">
        <f>Q577*H577</f>
        <v>0</v>
      </c>
      <c r="S577" s="104">
        <v>0</v>
      </c>
      <c r="T577" s="105">
        <f>S577*H577</f>
        <v>0</v>
      </c>
      <c r="U577" s="20"/>
      <c r="V577" s="20"/>
      <c r="W577" s="20"/>
      <c r="X577" s="20"/>
      <c r="Y577" s="20"/>
      <c r="Z577" s="20"/>
      <c r="AA577" s="20"/>
      <c r="AB577" s="20"/>
      <c r="AC577" s="20"/>
      <c r="AD577" s="20"/>
      <c r="AE577" s="20"/>
      <c r="AR577" s="106" t="s">
        <v>115</v>
      </c>
      <c r="AT577" s="106" t="s">
        <v>111</v>
      </c>
      <c r="AU577" s="106" t="s">
        <v>116</v>
      </c>
      <c r="AY577" s="12" t="s">
        <v>109</v>
      </c>
      <c r="BE577" s="107">
        <f>IF(N577="základná",J577,0)</f>
        <v>0</v>
      </c>
      <c r="BF577" s="107">
        <f>IF(N577="znížená",J577,0)</f>
        <v>0</v>
      </c>
      <c r="BG577" s="107">
        <f>IF(N577="zákl. prenesená",J577,0)</f>
        <v>0</v>
      </c>
      <c r="BH577" s="107">
        <f>IF(N577="zníž. prenesená",J577,0)</f>
        <v>0</v>
      </c>
      <c r="BI577" s="107">
        <f>IF(N577="nulová",J577,0)</f>
        <v>0</v>
      </c>
      <c r="BJ577" s="12" t="s">
        <v>116</v>
      </c>
      <c r="BK577" s="107">
        <f>ROUND(I577*H577,2)</f>
        <v>0</v>
      </c>
      <c r="BL577" s="12" t="s">
        <v>115</v>
      </c>
      <c r="BM577" s="106" t="s">
        <v>687</v>
      </c>
    </row>
    <row r="578" spans="1:65" s="9" customFormat="1" x14ac:dyDescent="0.2">
      <c r="B578" s="115"/>
      <c r="D578" s="109" t="s">
        <v>117</v>
      </c>
      <c r="E578" s="116" t="s">
        <v>0</v>
      </c>
      <c r="F578" s="117" t="s">
        <v>688</v>
      </c>
      <c r="H578" s="118">
        <v>25.675000000000001</v>
      </c>
      <c r="I578" s="118"/>
      <c r="J578" s="118"/>
      <c r="L578" s="115"/>
      <c r="M578" s="119"/>
      <c r="N578" s="120"/>
      <c r="O578" s="120"/>
      <c r="P578" s="120"/>
      <c r="Q578" s="120"/>
      <c r="R578" s="120"/>
      <c r="S578" s="120"/>
      <c r="T578" s="121"/>
      <c r="AT578" s="116" t="s">
        <v>117</v>
      </c>
      <c r="AU578" s="116" t="s">
        <v>116</v>
      </c>
      <c r="AV578" s="9" t="s">
        <v>116</v>
      </c>
      <c r="AW578" s="9" t="s">
        <v>15</v>
      </c>
      <c r="AX578" s="9" t="s">
        <v>41</v>
      </c>
      <c r="AY578" s="116" t="s">
        <v>109</v>
      </c>
    </row>
    <row r="579" spans="1:65" s="10" customFormat="1" x14ac:dyDescent="0.2">
      <c r="B579" s="122"/>
      <c r="D579" s="109" t="s">
        <v>117</v>
      </c>
      <c r="E579" s="123" t="s">
        <v>0</v>
      </c>
      <c r="F579" s="124" t="s">
        <v>121</v>
      </c>
      <c r="H579" s="125">
        <v>25.675000000000001</v>
      </c>
      <c r="I579" s="125"/>
      <c r="J579" s="125"/>
      <c r="L579" s="122"/>
      <c r="M579" s="126"/>
      <c r="N579" s="127"/>
      <c r="O579" s="127"/>
      <c r="P579" s="127"/>
      <c r="Q579" s="127"/>
      <c r="R579" s="127"/>
      <c r="S579" s="127"/>
      <c r="T579" s="128"/>
      <c r="AT579" s="123" t="s">
        <v>117</v>
      </c>
      <c r="AU579" s="123" t="s">
        <v>116</v>
      </c>
      <c r="AV579" s="10" t="s">
        <v>115</v>
      </c>
      <c r="AW579" s="10" t="s">
        <v>15</v>
      </c>
      <c r="AX579" s="10" t="s">
        <v>42</v>
      </c>
      <c r="AY579" s="123" t="s">
        <v>109</v>
      </c>
    </row>
    <row r="580" spans="1:65" s="2" customFormat="1" ht="16.5" customHeight="1" x14ac:dyDescent="0.2">
      <c r="A580" s="20"/>
      <c r="B580" s="95"/>
      <c r="C580" s="96"/>
      <c r="D580" s="96" t="s">
        <v>111</v>
      </c>
      <c r="E580" s="97" t="s">
        <v>689</v>
      </c>
      <c r="F580" s="98" t="s">
        <v>690</v>
      </c>
      <c r="G580" s="99" t="s">
        <v>362</v>
      </c>
      <c r="H580" s="100">
        <v>909.36</v>
      </c>
      <c r="I580" s="100"/>
      <c r="J580" s="100">
        <f>ROUND(I580*H580,2)</f>
        <v>0</v>
      </c>
      <c r="K580" s="101"/>
      <c r="L580" s="21"/>
      <c r="M580" s="102" t="s">
        <v>0</v>
      </c>
      <c r="N580" s="103" t="s">
        <v>24</v>
      </c>
      <c r="O580" s="104">
        <v>1.5010000000000001E-2</v>
      </c>
      <c r="P580" s="104">
        <f>O580*H580</f>
        <v>13.649493600000001</v>
      </c>
      <c r="Q580" s="104">
        <v>0</v>
      </c>
      <c r="R580" s="104">
        <f>Q580*H580</f>
        <v>0</v>
      </c>
      <c r="S580" s="104">
        <v>0</v>
      </c>
      <c r="T580" s="105">
        <f>S580*H580</f>
        <v>0</v>
      </c>
      <c r="U580" s="20"/>
      <c r="V580" s="20"/>
      <c r="W580" s="20"/>
      <c r="X580" s="20"/>
      <c r="Y580" s="20"/>
      <c r="Z580" s="20"/>
      <c r="AA580" s="20"/>
      <c r="AB580" s="20"/>
      <c r="AC580" s="20"/>
      <c r="AD580" s="20"/>
      <c r="AE580" s="20"/>
      <c r="AR580" s="106" t="s">
        <v>115</v>
      </c>
      <c r="AT580" s="106" t="s">
        <v>111</v>
      </c>
      <c r="AU580" s="106" t="s">
        <v>116</v>
      </c>
      <c r="AY580" s="12" t="s">
        <v>109</v>
      </c>
      <c r="BE580" s="107">
        <f>IF(N580="základná",J580,0)</f>
        <v>0</v>
      </c>
      <c r="BF580" s="107">
        <f>IF(N580="znížená",J580,0)</f>
        <v>0</v>
      </c>
      <c r="BG580" s="107">
        <f>IF(N580="zákl. prenesená",J580,0)</f>
        <v>0</v>
      </c>
      <c r="BH580" s="107">
        <f>IF(N580="zníž. prenesená",J580,0)</f>
        <v>0</v>
      </c>
      <c r="BI580" s="107">
        <f>IF(N580="nulová",J580,0)</f>
        <v>0</v>
      </c>
      <c r="BJ580" s="12" t="s">
        <v>116</v>
      </c>
      <c r="BK580" s="107">
        <f>ROUND(I580*H580,2)</f>
        <v>0</v>
      </c>
      <c r="BL580" s="12" t="s">
        <v>115</v>
      </c>
      <c r="BM580" s="106" t="s">
        <v>691</v>
      </c>
    </row>
    <row r="581" spans="1:65" s="2" customFormat="1" ht="33" customHeight="1" x14ac:dyDescent="0.2">
      <c r="A581" s="20"/>
      <c r="B581" s="95"/>
      <c r="C581" s="136"/>
      <c r="D581" s="136" t="s">
        <v>216</v>
      </c>
      <c r="E581" s="137" t="s">
        <v>692</v>
      </c>
      <c r="F581" s="138" t="s">
        <v>693</v>
      </c>
      <c r="G581" s="139" t="s">
        <v>362</v>
      </c>
      <c r="H581" s="140">
        <v>927.63800000000003</v>
      </c>
      <c r="I581" s="140"/>
      <c r="J581" s="140">
        <f>ROUND(I581*H581,2)</f>
        <v>0</v>
      </c>
      <c r="K581" s="141"/>
      <c r="L581" s="142"/>
      <c r="M581" s="143" t="s">
        <v>0</v>
      </c>
      <c r="N581" s="144" t="s">
        <v>24</v>
      </c>
      <c r="O581" s="104">
        <v>0</v>
      </c>
      <c r="P581" s="104">
        <f>O581*H581</f>
        <v>0</v>
      </c>
      <c r="Q581" s="104">
        <v>1.4999999999999999E-4</v>
      </c>
      <c r="R581" s="104">
        <f>Q581*H581</f>
        <v>0.13914569999999998</v>
      </c>
      <c r="S581" s="104">
        <v>0</v>
      </c>
      <c r="T581" s="105">
        <f>S581*H581</f>
        <v>0</v>
      </c>
      <c r="U581" s="20"/>
      <c r="V581" s="20"/>
      <c r="W581" s="20"/>
      <c r="X581" s="20"/>
      <c r="Y581" s="20"/>
      <c r="Z581" s="20"/>
      <c r="AA581" s="20"/>
      <c r="AB581" s="20"/>
      <c r="AC581" s="20"/>
      <c r="AD581" s="20"/>
      <c r="AE581" s="20"/>
      <c r="AR581" s="106" t="s">
        <v>137</v>
      </c>
      <c r="AT581" s="106" t="s">
        <v>216</v>
      </c>
      <c r="AU581" s="106" t="s">
        <v>116</v>
      </c>
      <c r="AY581" s="12" t="s">
        <v>109</v>
      </c>
      <c r="BE581" s="107">
        <f>IF(N581="základná",J581,0)</f>
        <v>0</v>
      </c>
      <c r="BF581" s="107">
        <f>IF(N581="znížená",J581,0)</f>
        <v>0</v>
      </c>
      <c r="BG581" s="107">
        <f>IF(N581="zákl. prenesená",J581,0)</f>
        <v>0</v>
      </c>
      <c r="BH581" s="107">
        <f>IF(N581="zníž. prenesená",J581,0)</f>
        <v>0</v>
      </c>
      <c r="BI581" s="107">
        <f>IF(N581="nulová",J581,0)</f>
        <v>0</v>
      </c>
      <c r="BJ581" s="12" t="s">
        <v>116</v>
      </c>
      <c r="BK581" s="107">
        <f>ROUND(I581*H581,2)</f>
        <v>0</v>
      </c>
      <c r="BL581" s="12" t="s">
        <v>115</v>
      </c>
      <c r="BM581" s="106" t="s">
        <v>694</v>
      </c>
    </row>
    <row r="582" spans="1:65" s="9" customFormat="1" x14ac:dyDescent="0.2">
      <c r="B582" s="115"/>
      <c r="D582" s="109" t="s">
        <v>117</v>
      </c>
      <c r="F582" s="117" t="s">
        <v>695</v>
      </c>
      <c r="H582" s="118">
        <v>927.63800000000003</v>
      </c>
      <c r="I582" s="118"/>
      <c r="J582" s="118"/>
      <c r="L582" s="115"/>
      <c r="M582" s="119"/>
      <c r="N582" s="120"/>
      <c r="O582" s="120"/>
      <c r="P582" s="120"/>
      <c r="Q582" s="120"/>
      <c r="R582" s="120"/>
      <c r="S582" s="120"/>
      <c r="T582" s="121"/>
      <c r="AT582" s="116" t="s">
        <v>117</v>
      </c>
      <c r="AU582" s="116" t="s">
        <v>116</v>
      </c>
      <c r="AV582" s="9" t="s">
        <v>116</v>
      </c>
      <c r="AW582" s="9" t="s">
        <v>1</v>
      </c>
      <c r="AX582" s="9" t="s">
        <v>42</v>
      </c>
      <c r="AY582" s="116" t="s">
        <v>109</v>
      </c>
    </row>
    <row r="583" spans="1:65" s="2" customFormat="1" ht="24.2" customHeight="1" x14ac:dyDescent="0.2">
      <c r="A583" s="20"/>
      <c r="B583" s="95"/>
      <c r="C583" s="96"/>
      <c r="D583" s="96" t="s">
        <v>111</v>
      </c>
      <c r="E583" s="97" t="s">
        <v>696</v>
      </c>
      <c r="F583" s="98" t="s">
        <v>697</v>
      </c>
      <c r="G583" s="99" t="s">
        <v>214</v>
      </c>
      <c r="H583" s="100">
        <v>531.35</v>
      </c>
      <c r="I583" s="100"/>
      <c r="J583" s="100">
        <f>ROUND(I583*H583,2)</f>
        <v>0</v>
      </c>
      <c r="K583" s="101"/>
      <c r="L583" s="21"/>
      <c r="M583" s="102" t="s">
        <v>0</v>
      </c>
      <c r="N583" s="103" t="s">
        <v>24</v>
      </c>
      <c r="O583" s="104">
        <v>3.5000000000000003E-2</v>
      </c>
      <c r="P583" s="104">
        <f>O583*H583</f>
        <v>18.597250000000003</v>
      </c>
      <c r="Q583" s="104">
        <v>0</v>
      </c>
      <c r="R583" s="104">
        <f>Q583*H583</f>
        <v>0</v>
      </c>
      <c r="S583" s="104">
        <v>0</v>
      </c>
      <c r="T583" s="105">
        <f>S583*H583</f>
        <v>0</v>
      </c>
      <c r="U583" s="20"/>
      <c r="V583" s="20"/>
      <c r="W583" s="20"/>
      <c r="X583" s="20"/>
      <c r="Y583" s="20"/>
      <c r="Z583" s="20"/>
      <c r="AA583" s="20"/>
      <c r="AB583" s="20"/>
      <c r="AC583" s="20"/>
      <c r="AD583" s="20"/>
      <c r="AE583" s="20"/>
      <c r="AR583" s="106" t="s">
        <v>115</v>
      </c>
      <c r="AT583" s="106" t="s">
        <v>111</v>
      </c>
      <c r="AU583" s="106" t="s">
        <v>116</v>
      </c>
      <c r="AY583" s="12" t="s">
        <v>109</v>
      </c>
      <c r="BE583" s="107">
        <f>IF(N583="základná",J583,0)</f>
        <v>0</v>
      </c>
      <c r="BF583" s="107">
        <f>IF(N583="znížená",J583,0)</f>
        <v>0</v>
      </c>
      <c r="BG583" s="107">
        <f>IF(N583="zákl. prenesená",J583,0)</f>
        <v>0</v>
      </c>
      <c r="BH583" s="107">
        <f>IF(N583="zníž. prenesená",J583,0)</f>
        <v>0</v>
      </c>
      <c r="BI583" s="107">
        <f>IF(N583="nulová",J583,0)</f>
        <v>0</v>
      </c>
      <c r="BJ583" s="12" t="s">
        <v>116</v>
      </c>
      <c r="BK583" s="107">
        <f>ROUND(I583*H583,2)</f>
        <v>0</v>
      </c>
      <c r="BL583" s="12" t="s">
        <v>115</v>
      </c>
      <c r="BM583" s="106" t="s">
        <v>698</v>
      </c>
    </row>
    <row r="584" spans="1:65" s="9" customFormat="1" x14ac:dyDescent="0.2">
      <c r="B584" s="115"/>
      <c r="D584" s="109" t="s">
        <v>117</v>
      </c>
      <c r="E584" s="116" t="s">
        <v>0</v>
      </c>
      <c r="F584" s="117" t="s">
        <v>699</v>
      </c>
      <c r="H584" s="118">
        <v>531.35</v>
      </c>
      <c r="I584" s="118"/>
      <c r="J584" s="118"/>
      <c r="L584" s="115"/>
      <c r="M584" s="119"/>
      <c r="N584" s="120"/>
      <c r="O584" s="120"/>
      <c r="P584" s="120"/>
      <c r="Q584" s="120"/>
      <c r="R584" s="120"/>
      <c r="S584" s="120"/>
      <c r="T584" s="121"/>
      <c r="AT584" s="116" t="s">
        <v>117</v>
      </c>
      <c r="AU584" s="116" t="s">
        <v>116</v>
      </c>
      <c r="AV584" s="9" t="s">
        <v>116</v>
      </c>
      <c r="AW584" s="9" t="s">
        <v>15</v>
      </c>
      <c r="AX584" s="9" t="s">
        <v>42</v>
      </c>
      <c r="AY584" s="116" t="s">
        <v>109</v>
      </c>
    </row>
    <row r="585" spans="1:65" s="2" customFormat="1" ht="24.2" customHeight="1" x14ac:dyDescent="0.2">
      <c r="A585" s="20"/>
      <c r="B585" s="95"/>
      <c r="C585" s="136"/>
      <c r="D585" s="136" t="s">
        <v>216</v>
      </c>
      <c r="E585" s="137" t="s">
        <v>700</v>
      </c>
      <c r="F585" s="138" t="s">
        <v>701</v>
      </c>
      <c r="G585" s="139" t="s">
        <v>219</v>
      </c>
      <c r="H585" s="140">
        <v>109.458</v>
      </c>
      <c r="I585" s="140"/>
      <c r="J585" s="140">
        <f>ROUND(I585*H585,2)</f>
        <v>0</v>
      </c>
      <c r="K585" s="141"/>
      <c r="L585" s="142"/>
      <c r="M585" s="143" t="s">
        <v>0</v>
      </c>
      <c r="N585" s="144" t="s">
        <v>24</v>
      </c>
      <c r="O585" s="104">
        <v>0</v>
      </c>
      <c r="P585" s="104">
        <f>O585*H585</f>
        <v>0</v>
      </c>
      <c r="Q585" s="104">
        <v>1E-3</v>
      </c>
      <c r="R585" s="104">
        <f>Q585*H585</f>
        <v>0.109458</v>
      </c>
      <c r="S585" s="104">
        <v>0</v>
      </c>
      <c r="T585" s="105">
        <f>S585*H585</f>
        <v>0</v>
      </c>
      <c r="U585" s="20"/>
      <c r="V585" s="20"/>
      <c r="W585" s="20"/>
      <c r="X585" s="20"/>
      <c r="Y585" s="20"/>
      <c r="Z585" s="20"/>
      <c r="AA585" s="20"/>
      <c r="AB585" s="20"/>
      <c r="AC585" s="20"/>
      <c r="AD585" s="20"/>
      <c r="AE585" s="20"/>
      <c r="AR585" s="106" t="s">
        <v>137</v>
      </c>
      <c r="AT585" s="106" t="s">
        <v>216</v>
      </c>
      <c r="AU585" s="106" t="s">
        <v>116</v>
      </c>
      <c r="AY585" s="12" t="s">
        <v>109</v>
      </c>
      <c r="BE585" s="107">
        <f>IF(N585="základná",J585,0)</f>
        <v>0</v>
      </c>
      <c r="BF585" s="107">
        <f>IF(N585="znížená",J585,0)</f>
        <v>0</v>
      </c>
      <c r="BG585" s="107">
        <f>IF(N585="zákl. prenesená",J585,0)</f>
        <v>0</v>
      </c>
      <c r="BH585" s="107">
        <f>IF(N585="zníž. prenesená",J585,0)</f>
        <v>0</v>
      </c>
      <c r="BI585" s="107">
        <f>IF(N585="nulová",J585,0)</f>
        <v>0</v>
      </c>
      <c r="BJ585" s="12" t="s">
        <v>116</v>
      </c>
      <c r="BK585" s="107">
        <f>ROUND(I585*H585,2)</f>
        <v>0</v>
      </c>
      <c r="BL585" s="12" t="s">
        <v>115</v>
      </c>
      <c r="BM585" s="106" t="s">
        <v>702</v>
      </c>
    </row>
    <row r="586" spans="1:65" s="2" customFormat="1" ht="33" customHeight="1" x14ac:dyDescent="0.2">
      <c r="A586" s="20"/>
      <c r="B586" s="95"/>
      <c r="C586" s="96">
        <v>73</v>
      </c>
      <c r="D586" s="96" t="s">
        <v>111</v>
      </c>
      <c r="E586" s="97" t="s">
        <v>703</v>
      </c>
      <c r="F586" s="98" t="s">
        <v>704</v>
      </c>
      <c r="G586" s="99" t="s">
        <v>214</v>
      </c>
      <c r="H586" s="100">
        <v>96.6</v>
      </c>
      <c r="I586" s="100"/>
      <c r="J586" s="100">
        <f t="shared" ref="J586" si="12">SUM(H586*I586)</f>
        <v>0</v>
      </c>
      <c r="K586" s="101"/>
      <c r="L586" s="21"/>
      <c r="M586" s="102" t="s">
        <v>0</v>
      </c>
      <c r="N586" s="103" t="s">
        <v>24</v>
      </c>
      <c r="O586" s="104">
        <v>0</v>
      </c>
      <c r="P586" s="104">
        <f>O586*H586</f>
        <v>0</v>
      </c>
      <c r="Q586" s="104">
        <v>0</v>
      </c>
      <c r="R586" s="104">
        <f>Q586*H586</f>
        <v>0</v>
      </c>
      <c r="S586" s="104">
        <v>0</v>
      </c>
      <c r="T586" s="105">
        <f>S586*H586</f>
        <v>0</v>
      </c>
      <c r="U586" s="20"/>
      <c r="V586" s="20"/>
      <c r="W586" s="20"/>
      <c r="X586" s="20"/>
      <c r="Y586" s="20"/>
      <c r="Z586" s="20"/>
      <c r="AA586" s="20"/>
      <c r="AB586" s="20"/>
      <c r="AC586" s="20"/>
      <c r="AD586" s="20"/>
      <c r="AE586" s="20"/>
      <c r="AR586" s="106" t="s">
        <v>115</v>
      </c>
      <c r="AT586" s="106" t="s">
        <v>111</v>
      </c>
      <c r="AU586" s="106" t="s">
        <v>116</v>
      </c>
      <c r="AY586" s="12" t="s">
        <v>109</v>
      </c>
      <c r="BE586" s="107">
        <f>IF(N586="základná",J586,0)</f>
        <v>0</v>
      </c>
      <c r="BF586" s="107">
        <f>IF(N586="znížená",J586,0)</f>
        <v>0</v>
      </c>
      <c r="BG586" s="107">
        <f>IF(N586="zákl. prenesená",J586,0)</f>
        <v>0</v>
      </c>
      <c r="BH586" s="107">
        <f>IF(N586="zníž. prenesená",J586,0)</f>
        <v>0</v>
      </c>
      <c r="BI586" s="107">
        <f>IF(N586="nulová",J586,0)</f>
        <v>0</v>
      </c>
      <c r="BJ586" s="12" t="s">
        <v>116</v>
      </c>
      <c r="BK586" s="107">
        <f>ROUND(I586*H586,2)</f>
        <v>0</v>
      </c>
      <c r="BL586" s="12" t="s">
        <v>115</v>
      </c>
      <c r="BM586" s="106" t="s">
        <v>705</v>
      </c>
    </row>
    <row r="587" spans="1:65" s="8" customFormat="1" x14ac:dyDescent="0.2">
      <c r="B587" s="108"/>
      <c r="D587" s="109" t="s">
        <v>117</v>
      </c>
      <c r="E587" s="110" t="s">
        <v>0</v>
      </c>
      <c r="F587" s="111" t="s">
        <v>663</v>
      </c>
      <c r="H587" s="110" t="s">
        <v>0</v>
      </c>
      <c r="I587" s="181"/>
      <c r="J587" s="181"/>
      <c r="L587" s="108"/>
      <c r="M587" s="112"/>
      <c r="N587" s="113"/>
      <c r="O587" s="113"/>
      <c r="P587" s="113"/>
      <c r="Q587" s="113"/>
      <c r="R587" s="113"/>
      <c r="S587" s="113"/>
      <c r="T587" s="114"/>
      <c r="AT587" s="110" t="s">
        <v>117</v>
      </c>
      <c r="AU587" s="110" t="s">
        <v>116</v>
      </c>
      <c r="AV587" s="8" t="s">
        <v>42</v>
      </c>
      <c r="AW587" s="8" t="s">
        <v>15</v>
      </c>
      <c r="AX587" s="8" t="s">
        <v>41</v>
      </c>
      <c r="AY587" s="110" t="s">
        <v>109</v>
      </c>
    </row>
    <row r="588" spans="1:65" s="9" customFormat="1" x14ac:dyDescent="0.2">
      <c r="B588" s="115"/>
      <c r="D588" s="109" t="s">
        <v>117</v>
      </c>
      <c r="E588" s="116" t="s">
        <v>0</v>
      </c>
      <c r="F588" s="117" t="s">
        <v>706</v>
      </c>
      <c r="H588" s="118">
        <v>96.6</v>
      </c>
      <c r="I588" s="118"/>
      <c r="J588" s="118"/>
      <c r="L588" s="115"/>
      <c r="M588" s="119"/>
      <c r="N588" s="120"/>
      <c r="O588" s="120"/>
      <c r="P588" s="120"/>
      <c r="Q588" s="120"/>
      <c r="R588" s="120"/>
      <c r="S588" s="120"/>
      <c r="T588" s="121"/>
      <c r="AT588" s="116" t="s">
        <v>117</v>
      </c>
      <c r="AU588" s="116" t="s">
        <v>116</v>
      </c>
      <c r="AV588" s="9" t="s">
        <v>116</v>
      </c>
      <c r="AW588" s="9" t="s">
        <v>15</v>
      </c>
      <c r="AX588" s="9" t="s">
        <v>41</v>
      </c>
      <c r="AY588" s="116" t="s">
        <v>109</v>
      </c>
    </row>
    <row r="589" spans="1:65" s="10" customFormat="1" x14ac:dyDescent="0.2">
      <c r="B589" s="122"/>
      <c r="D589" s="109" t="s">
        <v>117</v>
      </c>
      <c r="E589" s="123" t="s">
        <v>0</v>
      </c>
      <c r="F589" s="124" t="s">
        <v>121</v>
      </c>
      <c r="H589" s="125">
        <v>96.6</v>
      </c>
      <c r="I589" s="125"/>
      <c r="J589" s="125"/>
      <c r="L589" s="122"/>
      <c r="M589" s="126"/>
      <c r="N589" s="127"/>
      <c r="O589" s="127"/>
      <c r="P589" s="127"/>
      <c r="Q589" s="127"/>
      <c r="R589" s="127"/>
      <c r="S589" s="127"/>
      <c r="T589" s="128"/>
      <c r="AT589" s="123" t="s">
        <v>117</v>
      </c>
      <c r="AU589" s="123" t="s">
        <v>116</v>
      </c>
      <c r="AV589" s="10" t="s">
        <v>115</v>
      </c>
      <c r="AW589" s="10" t="s">
        <v>15</v>
      </c>
      <c r="AX589" s="10" t="s">
        <v>42</v>
      </c>
      <c r="AY589" s="123" t="s">
        <v>109</v>
      </c>
    </row>
    <row r="590" spans="1:65" s="2" customFormat="1" ht="16.5" customHeight="1" x14ac:dyDescent="0.2">
      <c r="A590" s="20"/>
      <c r="B590" s="95"/>
      <c r="C590" s="136"/>
      <c r="D590" s="136" t="s">
        <v>216</v>
      </c>
      <c r="E590" s="137" t="s">
        <v>707</v>
      </c>
      <c r="F590" s="138" t="s">
        <v>708</v>
      </c>
      <c r="G590" s="139" t="s">
        <v>256</v>
      </c>
      <c r="H590" s="140">
        <v>338.1</v>
      </c>
      <c r="I590" s="140"/>
      <c r="J590" s="140">
        <f>ROUND(I590*H590,2)</f>
        <v>0</v>
      </c>
      <c r="K590" s="141"/>
      <c r="L590" s="142"/>
      <c r="M590" s="143" t="s">
        <v>0</v>
      </c>
      <c r="N590" s="144" t="s">
        <v>24</v>
      </c>
      <c r="O590" s="104">
        <v>0</v>
      </c>
      <c r="P590" s="104">
        <f>O590*H590</f>
        <v>0</v>
      </c>
      <c r="Q590" s="104">
        <v>2.0000000000000001E-4</v>
      </c>
      <c r="R590" s="104">
        <f>Q590*H590</f>
        <v>6.7620000000000013E-2</v>
      </c>
      <c r="S590" s="104">
        <v>0</v>
      </c>
      <c r="T590" s="105">
        <f>S590*H590</f>
        <v>0</v>
      </c>
      <c r="U590" s="20"/>
      <c r="V590" s="20"/>
      <c r="W590" s="20"/>
      <c r="X590" s="20"/>
      <c r="Y590" s="20"/>
      <c r="Z590" s="20"/>
      <c r="AA590" s="20"/>
      <c r="AB590" s="20"/>
      <c r="AC590" s="20"/>
      <c r="AD590" s="20"/>
      <c r="AE590" s="20"/>
      <c r="AR590" s="106" t="s">
        <v>137</v>
      </c>
      <c r="AT590" s="106" t="s">
        <v>216</v>
      </c>
      <c r="AU590" s="106" t="s">
        <v>116</v>
      </c>
      <c r="AY590" s="12" t="s">
        <v>109</v>
      </c>
      <c r="BE590" s="107">
        <f>IF(N590="základná",J590,0)</f>
        <v>0</v>
      </c>
      <c r="BF590" s="107">
        <f>IF(N590="znížená",J590,0)</f>
        <v>0</v>
      </c>
      <c r="BG590" s="107">
        <f>IF(N590="zákl. prenesená",J590,0)</f>
        <v>0</v>
      </c>
      <c r="BH590" s="107">
        <f>IF(N590="zníž. prenesená",J590,0)</f>
        <v>0</v>
      </c>
      <c r="BI590" s="107">
        <f>IF(N590="nulová",J590,0)</f>
        <v>0</v>
      </c>
      <c r="BJ590" s="12" t="s">
        <v>116</v>
      </c>
      <c r="BK590" s="107">
        <f>ROUND(I590*H590,2)</f>
        <v>0</v>
      </c>
      <c r="BL590" s="12" t="s">
        <v>115</v>
      </c>
      <c r="BM590" s="106" t="s">
        <v>709</v>
      </c>
    </row>
    <row r="591" spans="1:65" s="9" customFormat="1" x14ac:dyDescent="0.2">
      <c r="B591" s="115"/>
      <c r="D591" s="109" t="s">
        <v>117</v>
      </c>
      <c r="F591" s="117" t="s">
        <v>710</v>
      </c>
      <c r="H591" s="118">
        <v>338.1</v>
      </c>
      <c r="I591" s="118"/>
      <c r="J591" s="118"/>
      <c r="L591" s="115"/>
      <c r="M591" s="119"/>
      <c r="N591" s="120"/>
      <c r="O591" s="120"/>
      <c r="P591" s="120"/>
      <c r="Q591" s="120"/>
      <c r="R591" s="120"/>
      <c r="S591" s="120"/>
      <c r="T591" s="121"/>
      <c r="AT591" s="116" t="s">
        <v>117</v>
      </c>
      <c r="AU591" s="116" t="s">
        <v>116</v>
      </c>
      <c r="AV591" s="9" t="s">
        <v>116</v>
      </c>
      <c r="AW591" s="9" t="s">
        <v>1</v>
      </c>
      <c r="AX591" s="9" t="s">
        <v>42</v>
      </c>
      <c r="AY591" s="116" t="s">
        <v>109</v>
      </c>
    </row>
    <row r="592" spans="1:65" s="2" customFormat="1" ht="16.5" customHeight="1" x14ac:dyDescent="0.2">
      <c r="A592" s="20"/>
      <c r="B592" s="95"/>
      <c r="C592" s="136"/>
      <c r="D592" s="136" t="s">
        <v>216</v>
      </c>
      <c r="E592" s="137" t="s">
        <v>711</v>
      </c>
      <c r="F592" s="138" t="s">
        <v>712</v>
      </c>
      <c r="G592" s="139" t="s">
        <v>256</v>
      </c>
      <c r="H592" s="140">
        <v>347.76</v>
      </c>
      <c r="I592" s="140"/>
      <c r="J592" s="140">
        <f>ROUND(I592*H592,2)</f>
        <v>0</v>
      </c>
      <c r="K592" s="141"/>
      <c r="L592" s="142"/>
      <c r="M592" s="143" t="s">
        <v>0</v>
      </c>
      <c r="N592" s="144" t="s">
        <v>24</v>
      </c>
      <c r="O592" s="104">
        <v>0</v>
      </c>
      <c r="P592" s="104">
        <f>O592*H592</f>
        <v>0</v>
      </c>
      <c r="Q592" s="104">
        <v>0</v>
      </c>
      <c r="R592" s="104">
        <f>Q592*H592</f>
        <v>0</v>
      </c>
      <c r="S592" s="104">
        <v>0</v>
      </c>
      <c r="T592" s="105">
        <f>S592*H592</f>
        <v>0</v>
      </c>
      <c r="U592" s="20"/>
      <c r="V592" s="20"/>
      <c r="W592" s="20"/>
      <c r="X592" s="20"/>
      <c r="Y592" s="20"/>
      <c r="Z592" s="20"/>
      <c r="AA592" s="20"/>
      <c r="AB592" s="20"/>
      <c r="AC592" s="20"/>
      <c r="AD592" s="20"/>
      <c r="AE592" s="20"/>
      <c r="AR592" s="106" t="s">
        <v>137</v>
      </c>
      <c r="AT592" s="106" t="s">
        <v>216</v>
      </c>
      <c r="AU592" s="106" t="s">
        <v>116</v>
      </c>
      <c r="AY592" s="12" t="s">
        <v>109</v>
      </c>
      <c r="BE592" s="107">
        <f>IF(N592="základná",J592,0)</f>
        <v>0</v>
      </c>
      <c r="BF592" s="107">
        <f>IF(N592="znížená",J592,0)</f>
        <v>0</v>
      </c>
      <c r="BG592" s="107">
        <f>IF(N592="zákl. prenesená",J592,0)</f>
        <v>0</v>
      </c>
      <c r="BH592" s="107">
        <f>IF(N592="zníž. prenesená",J592,0)</f>
        <v>0</v>
      </c>
      <c r="BI592" s="107">
        <f>IF(N592="nulová",J592,0)</f>
        <v>0</v>
      </c>
      <c r="BJ592" s="12" t="s">
        <v>116</v>
      </c>
      <c r="BK592" s="107">
        <f>ROUND(I592*H592,2)</f>
        <v>0</v>
      </c>
      <c r="BL592" s="12" t="s">
        <v>115</v>
      </c>
      <c r="BM592" s="106" t="s">
        <v>713</v>
      </c>
    </row>
    <row r="593" spans="1:65" s="9" customFormat="1" x14ac:dyDescent="0.2">
      <c r="B593" s="115"/>
      <c r="D593" s="109" t="s">
        <v>117</v>
      </c>
      <c r="F593" s="117" t="s">
        <v>714</v>
      </c>
      <c r="H593" s="118">
        <v>347.76</v>
      </c>
      <c r="I593" s="118"/>
      <c r="J593" s="118"/>
      <c r="L593" s="115"/>
      <c r="M593" s="119"/>
      <c r="N593" s="120"/>
      <c r="O593" s="120"/>
      <c r="P593" s="120"/>
      <c r="Q593" s="120"/>
      <c r="R593" s="120"/>
      <c r="S593" s="120"/>
      <c r="T593" s="121"/>
      <c r="AT593" s="116" t="s">
        <v>117</v>
      </c>
      <c r="AU593" s="116" t="s">
        <v>116</v>
      </c>
      <c r="AV593" s="9" t="s">
        <v>116</v>
      </c>
      <c r="AW593" s="9" t="s">
        <v>1</v>
      </c>
      <c r="AX593" s="9" t="s">
        <v>42</v>
      </c>
      <c r="AY593" s="116" t="s">
        <v>109</v>
      </c>
    </row>
    <row r="594" spans="1:65" s="2" customFormat="1" ht="33" customHeight="1" x14ac:dyDescent="0.2">
      <c r="A594" s="20"/>
      <c r="B594" s="95"/>
      <c r="C594" s="96">
        <v>74</v>
      </c>
      <c r="D594" s="96" t="s">
        <v>111</v>
      </c>
      <c r="E594" s="97" t="s">
        <v>715</v>
      </c>
      <c r="F594" s="98" t="s">
        <v>716</v>
      </c>
      <c r="G594" s="99" t="s">
        <v>214</v>
      </c>
      <c r="H594" s="100">
        <v>491.86</v>
      </c>
      <c r="I594" s="100"/>
      <c r="J594" s="100">
        <f t="shared" ref="J594" si="13">SUM(H594*I594)</f>
        <v>0</v>
      </c>
      <c r="K594" s="101"/>
      <c r="L594" s="21"/>
      <c r="M594" s="102" t="s">
        <v>0</v>
      </c>
      <c r="N594" s="103" t="s">
        <v>24</v>
      </c>
      <c r="O594" s="104">
        <v>0</v>
      </c>
      <c r="P594" s="104">
        <f>O594*H594</f>
        <v>0</v>
      </c>
      <c r="Q594" s="104">
        <v>0</v>
      </c>
      <c r="R594" s="104">
        <f>Q594*H594</f>
        <v>0</v>
      </c>
      <c r="S594" s="104">
        <v>0</v>
      </c>
      <c r="T594" s="105">
        <f>S594*H594</f>
        <v>0</v>
      </c>
      <c r="U594" s="20"/>
      <c r="V594" s="20"/>
      <c r="W594" s="20"/>
      <c r="X594" s="20"/>
      <c r="Y594" s="20"/>
      <c r="Z594" s="20"/>
      <c r="AA594" s="20"/>
      <c r="AB594" s="20"/>
      <c r="AC594" s="20"/>
      <c r="AD594" s="20"/>
      <c r="AE594" s="20"/>
      <c r="AR594" s="106" t="s">
        <v>115</v>
      </c>
      <c r="AT594" s="106" t="s">
        <v>111</v>
      </c>
      <c r="AU594" s="106" t="s">
        <v>116</v>
      </c>
      <c r="AY594" s="12" t="s">
        <v>109</v>
      </c>
      <c r="BE594" s="107">
        <f>IF(N594="základná",J594,0)</f>
        <v>0</v>
      </c>
      <c r="BF594" s="107">
        <f>IF(N594="znížená",J594,0)</f>
        <v>0</v>
      </c>
      <c r="BG594" s="107">
        <f>IF(N594="zákl. prenesená",J594,0)</f>
        <v>0</v>
      </c>
      <c r="BH594" s="107">
        <f>IF(N594="zníž. prenesená",J594,0)</f>
        <v>0</v>
      </c>
      <c r="BI594" s="107">
        <f>IF(N594="nulová",J594,0)</f>
        <v>0</v>
      </c>
      <c r="BJ594" s="12" t="s">
        <v>116</v>
      </c>
      <c r="BK594" s="107">
        <f>ROUND(I594*H594,2)</f>
        <v>0</v>
      </c>
      <c r="BL594" s="12" t="s">
        <v>115</v>
      </c>
      <c r="BM594" s="106" t="s">
        <v>717</v>
      </c>
    </row>
    <row r="595" spans="1:65" s="8" customFormat="1" x14ac:dyDescent="0.2">
      <c r="B595" s="108"/>
      <c r="D595" s="109" t="s">
        <v>117</v>
      </c>
      <c r="E595" s="110" t="s">
        <v>0</v>
      </c>
      <c r="F595" s="111" t="s">
        <v>718</v>
      </c>
      <c r="H595" s="110" t="s">
        <v>0</v>
      </c>
      <c r="I595" s="181"/>
      <c r="J595" s="181"/>
      <c r="L595" s="108"/>
      <c r="M595" s="112"/>
      <c r="N595" s="113"/>
      <c r="O595" s="113"/>
      <c r="P595" s="113"/>
      <c r="Q595" s="113"/>
      <c r="R595" s="113"/>
      <c r="S595" s="113"/>
      <c r="T595" s="114"/>
      <c r="AT595" s="110" t="s">
        <v>117</v>
      </c>
      <c r="AU595" s="110" t="s">
        <v>116</v>
      </c>
      <c r="AV595" s="8" t="s">
        <v>42</v>
      </c>
      <c r="AW595" s="8" t="s">
        <v>15</v>
      </c>
      <c r="AX595" s="8" t="s">
        <v>41</v>
      </c>
      <c r="AY595" s="110" t="s">
        <v>109</v>
      </c>
    </row>
    <row r="596" spans="1:65" s="9" customFormat="1" x14ac:dyDescent="0.2">
      <c r="B596" s="115"/>
      <c r="D596" s="109" t="s">
        <v>117</v>
      </c>
      <c r="E596" s="116" t="s">
        <v>0</v>
      </c>
      <c r="F596" s="117" t="s">
        <v>719</v>
      </c>
      <c r="H596" s="118">
        <v>357.23</v>
      </c>
      <c r="I596" s="118"/>
      <c r="J596" s="118"/>
      <c r="L596" s="115"/>
      <c r="M596" s="119"/>
      <c r="N596" s="120"/>
      <c r="O596" s="120"/>
      <c r="P596" s="120"/>
      <c r="Q596" s="120"/>
      <c r="R596" s="120"/>
      <c r="S596" s="120"/>
      <c r="T596" s="121"/>
      <c r="AT596" s="116" t="s">
        <v>117</v>
      </c>
      <c r="AU596" s="116" t="s">
        <v>116</v>
      </c>
      <c r="AV596" s="9" t="s">
        <v>116</v>
      </c>
      <c r="AW596" s="9" t="s">
        <v>15</v>
      </c>
      <c r="AX596" s="9" t="s">
        <v>41</v>
      </c>
      <c r="AY596" s="116" t="s">
        <v>109</v>
      </c>
    </row>
    <row r="597" spans="1:65" s="9" customFormat="1" x14ac:dyDescent="0.2">
      <c r="B597" s="115"/>
      <c r="D597" s="109" t="s">
        <v>117</v>
      </c>
      <c r="E597" s="116" t="s">
        <v>0</v>
      </c>
      <c r="F597" s="117" t="s">
        <v>720</v>
      </c>
      <c r="H597" s="118">
        <v>134.63</v>
      </c>
      <c r="I597" s="118"/>
      <c r="J597" s="118"/>
      <c r="L597" s="115"/>
      <c r="M597" s="119"/>
      <c r="N597" s="120"/>
      <c r="O597" s="120"/>
      <c r="P597" s="120"/>
      <c r="Q597" s="120"/>
      <c r="R597" s="120"/>
      <c r="S597" s="120"/>
      <c r="T597" s="121"/>
      <c r="AT597" s="116" t="s">
        <v>117</v>
      </c>
      <c r="AU597" s="116" t="s">
        <v>116</v>
      </c>
      <c r="AV597" s="9" t="s">
        <v>116</v>
      </c>
      <c r="AW597" s="9" t="s">
        <v>15</v>
      </c>
      <c r="AX597" s="9" t="s">
        <v>41</v>
      </c>
      <c r="AY597" s="116" t="s">
        <v>109</v>
      </c>
    </row>
    <row r="598" spans="1:65" s="10" customFormat="1" x14ac:dyDescent="0.2">
      <c r="B598" s="122"/>
      <c r="D598" s="109" t="s">
        <v>117</v>
      </c>
      <c r="E598" s="123" t="s">
        <v>0</v>
      </c>
      <c r="F598" s="124" t="s">
        <v>121</v>
      </c>
      <c r="H598" s="125">
        <v>491.86</v>
      </c>
      <c r="I598" s="125"/>
      <c r="J598" s="125"/>
      <c r="L598" s="122"/>
      <c r="M598" s="126"/>
      <c r="N598" s="127"/>
      <c r="O598" s="127"/>
      <c r="P598" s="127"/>
      <c r="Q598" s="127"/>
      <c r="R598" s="127"/>
      <c r="S598" s="127"/>
      <c r="T598" s="128"/>
      <c r="AT598" s="123" t="s">
        <v>117</v>
      </c>
      <c r="AU598" s="123" t="s">
        <v>116</v>
      </c>
      <c r="AV598" s="10" t="s">
        <v>115</v>
      </c>
      <c r="AW598" s="10" t="s">
        <v>15</v>
      </c>
      <c r="AX598" s="10" t="s">
        <v>42</v>
      </c>
      <c r="AY598" s="123" t="s">
        <v>109</v>
      </c>
    </row>
    <row r="599" spans="1:65" s="2" customFormat="1" ht="24.2" customHeight="1" x14ac:dyDescent="0.2">
      <c r="A599" s="20"/>
      <c r="B599" s="95"/>
      <c r="C599" s="96">
        <v>75</v>
      </c>
      <c r="D599" s="96" t="s">
        <v>111</v>
      </c>
      <c r="E599" s="97" t="s">
        <v>721</v>
      </c>
      <c r="F599" s="98" t="s">
        <v>722</v>
      </c>
      <c r="G599" s="99" t="s">
        <v>214</v>
      </c>
      <c r="H599" s="100">
        <v>39.49</v>
      </c>
      <c r="I599" s="100"/>
      <c r="J599" s="190">
        <f t="shared" ref="J599" si="14">SUM(H599*I599)</f>
        <v>0</v>
      </c>
      <c r="K599" s="101"/>
      <c r="L599" s="21"/>
      <c r="M599" s="102" t="s">
        <v>0</v>
      </c>
      <c r="N599" s="103" t="s">
        <v>24</v>
      </c>
      <c r="O599" s="104">
        <v>0</v>
      </c>
      <c r="P599" s="104">
        <f>O599*H599</f>
        <v>0</v>
      </c>
      <c r="Q599" s="104">
        <v>0</v>
      </c>
      <c r="R599" s="104">
        <f>Q599*H599</f>
        <v>0</v>
      </c>
      <c r="S599" s="104">
        <v>0</v>
      </c>
      <c r="T599" s="105">
        <f>S599*H599</f>
        <v>0</v>
      </c>
      <c r="U599" s="20"/>
      <c r="V599" s="20"/>
      <c r="W599" s="20"/>
      <c r="X599" s="20"/>
      <c r="Y599" s="20"/>
      <c r="Z599" s="20"/>
      <c r="AA599" s="20"/>
      <c r="AB599" s="20"/>
      <c r="AC599" s="20"/>
      <c r="AD599" s="20"/>
      <c r="AE599" s="20"/>
      <c r="AR599" s="106" t="s">
        <v>115</v>
      </c>
      <c r="AT599" s="106" t="s">
        <v>111</v>
      </c>
      <c r="AU599" s="106" t="s">
        <v>116</v>
      </c>
      <c r="AY599" s="12" t="s">
        <v>109</v>
      </c>
      <c r="BE599" s="107">
        <f>IF(N599="základná",J599,0)</f>
        <v>0</v>
      </c>
      <c r="BF599" s="107">
        <f>IF(N599="znížená",J599,0)</f>
        <v>0</v>
      </c>
      <c r="BG599" s="107">
        <f>IF(N599="zákl. prenesená",J599,0)</f>
        <v>0</v>
      </c>
      <c r="BH599" s="107">
        <f>IF(N599="zníž. prenesená",J599,0)</f>
        <v>0</v>
      </c>
      <c r="BI599" s="107">
        <f>IF(N599="nulová",J599,0)</f>
        <v>0</v>
      </c>
      <c r="BJ599" s="12" t="s">
        <v>116</v>
      </c>
      <c r="BK599" s="107">
        <f>ROUND(I599*H599,2)</f>
        <v>0</v>
      </c>
      <c r="BL599" s="12" t="s">
        <v>115</v>
      </c>
      <c r="BM599" s="106" t="s">
        <v>723</v>
      </c>
    </row>
    <row r="600" spans="1:65" s="8" customFormat="1" x14ac:dyDescent="0.2">
      <c r="B600" s="108"/>
      <c r="D600" s="109" t="s">
        <v>117</v>
      </c>
      <c r="E600" s="110" t="s">
        <v>0</v>
      </c>
      <c r="F600" s="111" t="s">
        <v>724</v>
      </c>
      <c r="H600" s="110" t="s">
        <v>0</v>
      </c>
      <c r="I600" s="181"/>
      <c r="J600" s="181"/>
      <c r="L600" s="108"/>
      <c r="M600" s="112"/>
      <c r="N600" s="113"/>
      <c r="O600" s="113"/>
      <c r="P600" s="113"/>
      <c r="Q600" s="113"/>
      <c r="R600" s="113"/>
      <c r="S600" s="113"/>
      <c r="T600" s="114"/>
      <c r="AT600" s="110" t="s">
        <v>117</v>
      </c>
      <c r="AU600" s="110" t="s">
        <v>116</v>
      </c>
      <c r="AV600" s="8" t="s">
        <v>42</v>
      </c>
      <c r="AW600" s="8" t="s">
        <v>15</v>
      </c>
      <c r="AX600" s="8" t="s">
        <v>41</v>
      </c>
      <c r="AY600" s="110" t="s">
        <v>109</v>
      </c>
    </row>
    <row r="601" spans="1:65" s="9" customFormat="1" x14ac:dyDescent="0.2">
      <c r="B601" s="115"/>
      <c r="D601" s="109" t="s">
        <v>117</v>
      </c>
      <c r="E601" s="116" t="s">
        <v>0</v>
      </c>
      <c r="F601" s="117" t="s">
        <v>725</v>
      </c>
      <c r="H601" s="118">
        <v>9.49</v>
      </c>
      <c r="I601" s="118"/>
      <c r="J601" s="118"/>
      <c r="L601" s="115"/>
      <c r="M601" s="119"/>
      <c r="N601" s="120"/>
      <c r="O601" s="120"/>
      <c r="P601" s="120"/>
      <c r="Q601" s="120"/>
      <c r="R601" s="120"/>
      <c r="S601" s="120"/>
      <c r="T601" s="121"/>
      <c r="AT601" s="116" t="s">
        <v>117</v>
      </c>
      <c r="AU601" s="116" t="s">
        <v>116</v>
      </c>
      <c r="AV601" s="9" t="s">
        <v>116</v>
      </c>
      <c r="AW601" s="9" t="s">
        <v>15</v>
      </c>
      <c r="AX601" s="9" t="s">
        <v>41</v>
      </c>
      <c r="AY601" s="116" t="s">
        <v>109</v>
      </c>
    </row>
    <row r="602" spans="1:65" s="9" customFormat="1" x14ac:dyDescent="0.2">
      <c r="B602" s="115"/>
      <c r="D602" s="109" t="s">
        <v>117</v>
      </c>
      <c r="E602" s="116" t="s">
        <v>0</v>
      </c>
      <c r="F602" s="117" t="s">
        <v>726</v>
      </c>
      <c r="H602" s="118">
        <v>30</v>
      </c>
      <c r="I602" s="118"/>
      <c r="J602" s="118"/>
      <c r="L602" s="115"/>
      <c r="M602" s="119"/>
      <c r="N602" s="120"/>
      <c r="O602" s="120"/>
      <c r="P602" s="120"/>
      <c r="Q602" s="120"/>
      <c r="R602" s="120"/>
      <c r="S602" s="120"/>
      <c r="T602" s="121"/>
      <c r="AT602" s="116" t="s">
        <v>117</v>
      </c>
      <c r="AU602" s="116" t="s">
        <v>116</v>
      </c>
      <c r="AV602" s="9" t="s">
        <v>116</v>
      </c>
      <c r="AW602" s="9" t="s">
        <v>15</v>
      </c>
      <c r="AX602" s="9" t="s">
        <v>41</v>
      </c>
      <c r="AY602" s="116" t="s">
        <v>109</v>
      </c>
    </row>
    <row r="603" spans="1:65" s="10" customFormat="1" x14ac:dyDescent="0.2">
      <c r="B603" s="122"/>
      <c r="D603" s="109" t="s">
        <v>117</v>
      </c>
      <c r="E603" s="123" t="s">
        <v>0</v>
      </c>
      <c r="F603" s="124" t="s">
        <v>121</v>
      </c>
      <c r="H603" s="125">
        <v>39.49</v>
      </c>
      <c r="I603" s="125"/>
      <c r="J603" s="125"/>
      <c r="L603" s="122"/>
      <c r="M603" s="126"/>
      <c r="N603" s="127"/>
      <c r="O603" s="127"/>
      <c r="P603" s="127"/>
      <c r="Q603" s="127"/>
      <c r="R603" s="127"/>
      <c r="S603" s="127"/>
      <c r="T603" s="128"/>
      <c r="AT603" s="123" t="s">
        <v>117</v>
      </c>
      <c r="AU603" s="123" t="s">
        <v>116</v>
      </c>
      <c r="AV603" s="10" t="s">
        <v>115</v>
      </c>
      <c r="AW603" s="10" t="s">
        <v>15</v>
      </c>
      <c r="AX603" s="10" t="s">
        <v>42</v>
      </c>
      <c r="AY603" s="123" t="s">
        <v>109</v>
      </c>
    </row>
    <row r="604" spans="1:65" s="2" customFormat="1" ht="24.2" customHeight="1" x14ac:dyDescent="0.2">
      <c r="A604" s="20"/>
      <c r="B604" s="95"/>
      <c r="C604" s="96">
        <v>76</v>
      </c>
      <c r="D604" s="96" t="s">
        <v>111</v>
      </c>
      <c r="E604" s="97" t="s">
        <v>727</v>
      </c>
      <c r="F604" s="98" t="s">
        <v>728</v>
      </c>
      <c r="G604" s="99" t="s">
        <v>256</v>
      </c>
      <c r="H604" s="100">
        <v>1</v>
      </c>
      <c r="I604" s="100"/>
      <c r="J604" s="190">
        <f t="shared" ref="J604" si="15">SUM(H604*I604)</f>
        <v>0</v>
      </c>
      <c r="K604" s="101"/>
      <c r="L604" s="21"/>
      <c r="M604" s="102" t="s">
        <v>0</v>
      </c>
      <c r="N604" s="103" t="s">
        <v>24</v>
      </c>
      <c r="O604" s="104">
        <v>0</v>
      </c>
      <c r="P604" s="104">
        <f>O604*H604</f>
        <v>0</v>
      </c>
      <c r="Q604" s="104">
        <v>0</v>
      </c>
      <c r="R604" s="104">
        <f>Q604*H604</f>
        <v>0</v>
      </c>
      <c r="S604" s="104">
        <v>0</v>
      </c>
      <c r="T604" s="105">
        <f>S604*H604</f>
        <v>0</v>
      </c>
      <c r="U604" s="20"/>
      <c r="V604" s="20"/>
      <c r="W604" s="20"/>
      <c r="X604" s="20"/>
      <c r="Y604" s="20"/>
      <c r="Z604" s="20"/>
      <c r="AA604" s="20"/>
      <c r="AB604" s="20"/>
      <c r="AC604" s="20"/>
      <c r="AD604" s="20"/>
      <c r="AE604" s="20"/>
      <c r="AR604" s="106" t="s">
        <v>115</v>
      </c>
      <c r="AT604" s="106" t="s">
        <v>111</v>
      </c>
      <c r="AU604" s="106" t="s">
        <v>116</v>
      </c>
      <c r="AY604" s="12" t="s">
        <v>109</v>
      </c>
      <c r="BE604" s="107">
        <f>IF(N604="základná",J604,0)</f>
        <v>0</v>
      </c>
      <c r="BF604" s="107">
        <f>IF(N604="znížená",J604,0)</f>
        <v>0</v>
      </c>
      <c r="BG604" s="107">
        <f>IF(N604="zákl. prenesená",J604,0)</f>
        <v>0</v>
      </c>
      <c r="BH604" s="107">
        <f>IF(N604="zníž. prenesená",J604,0)</f>
        <v>0</v>
      </c>
      <c r="BI604" s="107">
        <f>IF(N604="nulová",J604,0)</f>
        <v>0</v>
      </c>
      <c r="BJ604" s="12" t="s">
        <v>116</v>
      </c>
      <c r="BK604" s="107">
        <f>ROUND(I604*H604,2)</f>
        <v>0</v>
      </c>
      <c r="BL604" s="12" t="s">
        <v>115</v>
      </c>
      <c r="BM604" s="106" t="s">
        <v>729</v>
      </c>
    </row>
    <row r="605" spans="1:65" s="2" customFormat="1" ht="24.2" customHeight="1" x14ac:dyDescent="0.2">
      <c r="A605" s="20"/>
      <c r="B605" s="95"/>
      <c r="C605" s="136">
        <v>77</v>
      </c>
      <c r="D605" s="136" t="s">
        <v>216</v>
      </c>
      <c r="E605" s="137" t="s">
        <v>730</v>
      </c>
      <c r="F605" s="138" t="s">
        <v>731</v>
      </c>
      <c r="G605" s="139" t="s">
        <v>256</v>
      </c>
      <c r="H605" s="140">
        <v>1</v>
      </c>
      <c r="I605" s="140"/>
      <c r="J605" s="140">
        <f>SUM(H605*I605)</f>
        <v>0</v>
      </c>
      <c r="K605" s="141"/>
      <c r="L605" s="189"/>
      <c r="M605" s="143" t="s">
        <v>0</v>
      </c>
      <c r="N605" s="144" t="s">
        <v>24</v>
      </c>
      <c r="O605" s="104">
        <v>0</v>
      </c>
      <c r="P605" s="104">
        <f>O605*H605</f>
        <v>0</v>
      </c>
      <c r="Q605" s="104">
        <v>0</v>
      </c>
      <c r="R605" s="104">
        <f>Q605*H605</f>
        <v>0</v>
      </c>
      <c r="S605" s="104">
        <v>0</v>
      </c>
      <c r="T605" s="105">
        <f>S605*H605</f>
        <v>0</v>
      </c>
      <c r="U605" s="20"/>
      <c r="V605" s="20"/>
      <c r="W605" s="20"/>
      <c r="X605" s="20"/>
      <c r="Y605" s="20"/>
      <c r="Z605" s="20"/>
      <c r="AA605" s="20"/>
      <c r="AB605" s="20"/>
      <c r="AC605" s="20"/>
      <c r="AD605" s="20"/>
      <c r="AE605" s="20"/>
      <c r="AR605" s="106" t="s">
        <v>137</v>
      </c>
      <c r="AT605" s="106" t="s">
        <v>216</v>
      </c>
      <c r="AU605" s="106" t="s">
        <v>116</v>
      </c>
      <c r="AY605" s="12" t="s">
        <v>109</v>
      </c>
      <c r="BE605" s="107">
        <f>IF(N605="základná",J605,0)</f>
        <v>0</v>
      </c>
      <c r="BF605" s="107">
        <f>IF(N605="znížená",J605,0)</f>
        <v>0</v>
      </c>
      <c r="BG605" s="107">
        <f>IF(N605="zákl. prenesená",J605,0)</f>
        <v>0</v>
      </c>
      <c r="BH605" s="107">
        <f>IF(N605="zníž. prenesená",J605,0)</f>
        <v>0</v>
      </c>
      <c r="BI605" s="107">
        <f>IF(N605="nulová",J605,0)</f>
        <v>0</v>
      </c>
      <c r="BJ605" s="12" t="s">
        <v>116</v>
      </c>
      <c r="BK605" s="107">
        <f>ROUND(I605*H605,2)</f>
        <v>0</v>
      </c>
      <c r="BL605" s="12" t="s">
        <v>115</v>
      </c>
      <c r="BM605" s="106" t="s">
        <v>732</v>
      </c>
    </row>
    <row r="606" spans="1:65" s="7" customFormat="1" ht="22.9" customHeight="1" x14ac:dyDescent="0.2">
      <c r="B606" s="85"/>
      <c r="D606" s="86" t="s">
        <v>40</v>
      </c>
      <c r="E606" s="162" t="s">
        <v>137</v>
      </c>
      <c r="F606" s="162" t="s">
        <v>733</v>
      </c>
      <c r="I606" s="178"/>
      <c r="J606" s="180">
        <f>SUM(J607:J654)</f>
        <v>0</v>
      </c>
      <c r="L606" s="85"/>
      <c r="M606" s="88"/>
      <c r="N606" s="89"/>
      <c r="O606" s="89"/>
      <c r="P606" s="90">
        <f>SUM(P607:P654)</f>
        <v>3.9379999999999997</v>
      </c>
      <c r="Q606" s="89"/>
      <c r="R606" s="90">
        <f>SUM(R607:R654)</f>
        <v>1.2150000000000001E-2</v>
      </c>
      <c r="S606" s="89"/>
      <c r="T606" s="91">
        <f>SUM(T607:T654)</f>
        <v>0</v>
      </c>
      <c r="AR606" s="86" t="s">
        <v>42</v>
      </c>
      <c r="AT606" s="92" t="s">
        <v>40</v>
      </c>
      <c r="AU606" s="92" t="s">
        <v>42</v>
      </c>
      <c r="AY606" s="86" t="s">
        <v>109</v>
      </c>
      <c r="BK606" s="93">
        <f>SUM(BK607:BK654)</f>
        <v>0</v>
      </c>
    </row>
    <row r="607" spans="1:65" s="2" customFormat="1" ht="44.25" customHeight="1" x14ac:dyDescent="0.2">
      <c r="A607" s="20"/>
      <c r="B607" s="95"/>
      <c r="C607" s="96">
        <v>78</v>
      </c>
      <c r="D607" s="96" t="s">
        <v>111</v>
      </c>
      <c r="E607" s="97" t="s">
        <v>734</v>
      </c>
      <c r="F607" s="98" t="s">
        <v>735</v>
      </c>
      <c r="G607" s="99" t="s">
        <v>362</v>
      </c>
      <c r="H607" s="100">
        <v>60</v>
      </c>
      <c r="I607" s="100"/>
      <c r="J607" s="190">
        <f t="shared" ref="J607" si="16">SUM(H607*I607)</f>
        <v>0</v>
      </c>
      <c r="K607" s="101"/>
      <c r="L607" s="21"/>
      <c r="M607" s="102" t="s">
        <v>0</v>
      </c>
      <c r="N607" s="103" t="s">
        <v>24</v>
      </c>
      <c r="O607" s="104">
        <v>0</v>
      </c>
      <c r="P607" s="104">
        <f>O607*H607</f>
        <v>0</v>
      </c>
      <c r="Q607" s="104">
        <v>0</v>
      </c>
      <c r="R607" s="104">
        <f>Q607*H607</f>
        <v>0</v>
      </c>
      <c r="S607" s="104">
        <v>0</v>
      </c>
      <c r="T607" s="105">
        <f>S607*H607</f>
        <v>0</v>
      </c>
      <c r="U607" s="20"/>
      <c r="V607" s="20"/>
      <c r="W607" s="20"/>
      <c r="X607" s="20"/>
      <c r="Y607" s="20"/>
      <c r="Z607" s="20"/>
      <c r="AA607" s="20"/>
      <c r="AB607" s="20"/>
      <c r="AC607" s="20"/>
      <c r="AD607" s="20"/>
      <c r="AE607" s="20"/>
      <c r="AR607" s="106" t="s">
        <v>115</v>
      </c>
      <c r="AT607" s="106" t="s">
        <v>111</v>
      </c>
      <c r="AU607" s="106" t="s">
        <v>116</v>
      </c>
      <c r="AY607" s="12" t="s">
        <v>109</v>
      </c>
      <c r="BE607" s="107">
        <f>IF(N607="základná",J607,0)</f>
        <v>0</v>
      </c>
      <c r="BF607" s="107">
        <f>IF(N607="znížená",J607,0)</f>
        <v>0</v>
      </c>
      <c r="BG607" s="107">
        <f>IF(N607="zákl. prenesená",J607,0)</f>
        <v>0</v>
      </c>
      <c r="BH607" s="107">
        <f>IF(N607="zníž. prenesená",J607,0)</f>
        <v>0</v>
      </c>
      <c r="BI607" s="107">
        <f>IF(N607="nulová",J607,0)</f>
        <v>0</v>
      </c>
      <c r="BJ607" s="12" t="s">
        <v>116</v>
      </c>
      <c r="BK607" s="107">
        <f>ROUND(I607*H607,2)</f>
        <v>0</v>
      </c>
      <c r="BL607" s="12" t="s">
        <v>115</v>
      </c>
      <c r="BM607" s="106" t="s">
        <v>736</v>
      </c>
    </row>
    <row r="608" spans="1:65" s="2" customFormat="1" ht="44.25" customHeight="1" x14ac:dyDescent="0.2">
      <c r="A608" s="20"/>
      <c r="B608" s="95"/>
      <c r="C608" s="136">
        <v>79</v>
      </c>
      <c r="D608" s="136" t="s">
        <v>216</v>
      </c>
      <c r="E608" s="137" t="s">
        <v>737</v>
      </c>
      <c r="F608" s="138" t="s">
        <v>738</v>
      </c>
      <c r="G608" s="139" t="s">
        <v>362</v>
      </c>
      <c r="H608" s="140">
        <v>60</v>
      </c>
      <c r="I608" s="140"/>
      <c r="J608" s="140">
        <f>SUM(H608*I608)</f>
        <v>0</v>
      </c>
      <c r="K608" s="141"/>
      <c r="L608" s="142"/>
      <c r="M608" s="143" t="s">
        <v>0</v>
      </c>
      <c r="N608" s="144" t="s">
        <v>24</v>
      </c>
      <c r="O608" s="104">
        <v>0</v>
      </c>
      <c r="P608" s="104">
        <f>O608*H608</f>
        <v>0</v>
      </c>
      <c r="Q608" s="104">
        <v>0</v>
      </c>
      <c r="R608" s="104">
        <f>Q608*H608</f>
        <v>0</v>
      </c>
      <c r="S608" s="104">
        <v>0</v>
      </c>
      <c r="T608" s="105">
        <f>S608*H608</f>
        <v>0</v>
      </c>
      <c r="U608" s="20"/>
      <c r="V608" s="20"/>
      <c r="W608" s="20"/>
      <c r="X608" s="20"/>
      <c r="Y608" s="20"/>
      <c r="Z608" s="20"/>
      <c r="AA608" s="20"/>
      <c r="AB608" s="20"/>
      <c r="AC608" s="20"/>
      <c r="AD608" s="20"/>
      <c r="AE608" s="20"/>
      <c r="AR608" s="106" t="s">
        <v>137</v>
      </c>
      <c r="AT608" s="106" t="s">
        <v>216</v>
      </c>
      <c r="AU608" s="106" t="s">
        <v>116</v>
      </c>
      <c r="AY608" s="12" t="s">
        <v>109</v>
      </c>
      <c r="BE608" s="107">
        <f>IF(N608="základná",J608,0)</f>
        <v>0</v>
      </c>
      <c r="BF608" s="107">
        <f>IF(N608="znížená",J608,0)</f>
        <v>0</v>
      </c>
      <c r="BG608" s="107">
        <f>IF(N608="zákl. prenesená",J608,0)</f>
        <v>0</v>
      </c>
      <c r="BH608" s="107">
        <f>IF(N608="zníž. prenesená",J608,0)</f>
        <v>0</v>
      </c>
      <c r="BI608" s="107">
        <f>IF(N608="nulová",J608,0)</f>
        <v>0</v>
      </c>
      <c r="BJ608" s="12" t="s">
        <v>116</v>
      </c>
      <c r="BK608" s="107">
        <f>ROUND(I608*H608,2)</f>
        <v>0</v>
      </c>
      <c r="BL608" s="12" t="s">
        <v>115</v>
      </c>
      <c r="BM608" s="106" t="s">
        <v>739</v>
      </c>
    </row>
    <row r="609" spans="1:65" s="2" customFormat="1" ht="37.9" customHeight="1" x14ac:dyDescent="0.2">
      <c r="A609" s="20"/>
      <c r="B609" s="95"/>
      <c r="C609" s="96">
        <v>80</v>
      </c>
      <c r="D609" s="96" t="s">
        <v>111</v>
      </c>
      <c r="E609" s="97" t="s">
        <v>740</v>
      </c>
      <c r="F609" s="98" t="s">
        <v>741</v>
      </c>
      <c r="G609" s="99" t="s">
        <v>256</v>
      </c>
      <c r="H609" s="100">
        <v>4</v>
      </c>
      <c r="I609" s="100"/>
      <c r="J609" s="190">
        <f t="shared" ref="J609:J610" si="17">SUM(H609*I609)</f>
        <v>0</v>
      </c>
      <c r="K609" s="101"/>
      <c r="L609" s="21"/>
      <c r="M609" s="102" t="s">
        <v>0</v>
      </c>
      <c r="N609" s="103" t="s">
        <v>24</v>
      </c>
      <c r="O609" s="104">
        <v>0</v>
      </c>
      <c r="P609" s="104">
        <f>O609*H609</f>
        <v>0</v>
      </c>
      <c r="Q609" s="104">
        <v>0</v>
      </c>
      <c r="R609" s="104">
        <f>Q609*H609</f>
        <v>0</v>
      </c>
      <c r="S609" s="104">
        <v>0</v>
      </c>
      <c r="T609" s="105">
        <f>S609*H609</f>
        <v>0</v>
      </c>
      <c r="U609" s="20"/>
      <c r="V609" s="20"/>
      <c r="W609" s="20"/>
      <c r="X609" s="20"/>
      <c r="Y609" s="20"/>
      <c r="Z609" s="20"/>
      <c r="AA609" s="20"/>
      <c r="AB609" s="20"/>
      <c r="AC609" s="20"/>
      <c r="AD609" s="20"/>
      <c r="AE609" s="20"/>
      <c r="AR609" s="106" t="s">
        <v>115</v>
      </c>
      <c r="AT609" s="106" t="s">
        <v>111</v>
      </c>
      <c r="AU609" s="106" t="s">
        <v>116</v>
      </c>
      <c r="AY609" s="12" t="s">
        <v>109</v>
      </c>
      <c r="BE609" s="107">
        <f>IF(N609="základná",J609,0)</f>
        <v>0</v>
      </c>
      <c r="BF609" s="107">
        <f>IF(N609="znížená",J609,0)</f>
        <v>0</v>
      </c>
      <c r="BG609" s="107">
        <f>IF(N609="zákl. prenesená",J609,0)</f>
        <v>0</v>
      </c>
      <c r="BH609" s="107">
        <f>IF(N609="zníž. prenesená",J609,0)</f>
        <v>0</v>
      </c>
      <c r="BI609" s="107">
        <f>IF(N609="nulová",J609,0)</f>
        <v>0</v>
      </c>
      <c r="BJ609" s="12" t="s">
        <v>116</v>
      </c>
      <c r="BK609" s="107">
        <f>ROUND(I609*H609,2)</f>
        <v>0</v>
      </c>
      <c r="BL609" s="12" t="s">
        <v>115</v>
      </c>
      <c r="BM609" s="106" t="s">
        <v>742</v>
      </c>
    </row>
    <row r="610" spans="1:65" s="2" customFormat="1" ht="24.2" customHeight="1" x14ac:dyDescent="0.2">
      <c r="A610" s="20"/>
      <c r="B610" s="95"/>
      <c r="C610" s="96">
        <v>81</v>
      </c>
      <c r="D610" s="96" t="s">
        <v>111</v>
      </c>
      <c r="E610" s="97" t="s">
        <v>743</v>
      </c>
      <c r="F610" s="98" t="s">
        <v>744</v>
      </c>
      <c r="G610" s="99" t="s">
        <v>362</v>
      </c>
      <c r="H610" s="100">
        <v>30</v>
      </c>
      <c r="I610" s="100"/>
      <c r="J610" s="190">
        <f t="shared" si="17"/>
        <v>0</v>
      </c>
      <c r="K610" s="101"/>
      <c r="L610" s="21"/>
      <c r="M610" s="102" t="s">
        <v>0</v>
      </c>
      <c r="N610" s="103" t="s">
        <v>24</v>
      </c>
      <c r="O610" s="104">
        <v>0</v>
      </c>
      <c r="P610" s="104">
        <f>O610*H610</f>
        <v>0</v>
      </c>
      <c r="Q610" s="104">
        <v>0</v>
      </c>
      <c r="R610" s="104">
        <f>Q610*H610</f>
        <v>0</v>
      </c>
      <c r="S610" s="104">
        <v>0</v>
      </c>
      <c r="T610" s="105">
        <f>S610*H610</f>
        <v>0</v>
      </c>
      <c r="U610" s="20"/>
      <c r="V610" s="20"/>
      <c r="W610" s="20"/>
      <c r="X610" s="20"/>
      <c r="Y610" s="20"/>
      <c r="Z610" s="20"/>
      <c r="AA610" s="20"/>
      <c r="AB610" s="20"/>
      <c r="AC610" s="20"/>
      <c r="AD610" s="20"/>
      <c r="AE610" s="20"/>
      <c r="AR610" s="106" t="s">
        <v>115</v>
      </c>
      <c r="AT610" s="106" t="s">
        <v>111</v>
      </c>
      <c r="AU610" s="106" t="s">
        <v>116</v>
      </c>
      <c r="AY610" s="12" t="s">
        <v>109</v>
      </c>
      <c r="BE610" s="107">
        <f>IF(N610="základná",J610,0)</f>
        <v>0</v>
      </c>
      <c r="BF610" s="107">
        <f>IF(N610="znížená",J610,0)</f>
        <v>0</v>
      </c>
      <c r="BG610" s="107">
        <f>IF(N610="zákl. prenesená",J610,0)</f>
        <v>0</v>
      </c>
      <c r="BH610" s="107">
        <f>IF(N610="zníž. prenesená",J610,0)</f>
        <v>0</v>
      </c>
      <c r="BI610" s="107">
        <f>IF(N610="nulová",J610,0)</f>
        <v>0</v>
      </c>
      <c r="BJ610" s="12" t="s">
        <v>116</v>
      </c>
      <c r="BK610" s="107">
        <f>ROUND(I610*H610,2)</f>
        <v>0</v>
      </c>
      <c r="BL610" s="12" t="s">
        <v>115</v>
      </c>
      <c r="BM610" s="106" t="s">
        <v>745</v>
      </c>
    </row>
    <row r="611" spans="1:65" s="2" customFormat="1" ht="37.9" customHeight="1" x14ac:dyDescent="0.2">
      <c r="A611" s="20"/>
      <c r="B611" s="95"/>
      <c r="C611" s="136">
        <v>82</v>
      </c>
      <c r="D611" s="136" t="s">
        <v>216</v>
      </c>
      <c r="E611" s="137" t="s">
        <v>746</v>
      </c>
      <c r="F611" s="138" t="s">
        <v>747</v>
      </c>
      <c r="G611" s="139" t="s">
        <v>362</v>
      </c>
      <c r="H611" s="140">
        <v>32.79</v>
      </c>
      <c r="I611" s="140"/>
      <c r="J611" s="140">
        <f>SUM(H611*I611)</f>
        <v>0</v>
      </c>
      <c r="K611" s="141"/>
      <c r="L611" s="142"/>
      <c r="M611" s="143" t="s">
        <v>0</v>
      </c>
      <c r="N611" s="144" t="s">
        <v>24</v>
      </c>
      <c r="O611" s="104">
        <v>0</v>
      </c>
      <c r="P611" s="104">
        <f>O611*H611</f>
        <v>0</v>
      </c>
      <c r="Q611" s="104">
        <v>0</v>
      </c>
      <c r="R611" s="104">
        <f>Q611*H611</f>
        <v>0</v>
      </c>
      <c r="S611" s="104">
        <v>0</v>
      </c>
      <c r="T611" s="105">
        <f>S611*H611</f>
        <v>0</v>
      </c>
      <c r="U611" s="20"/>
      <c r="V611" s="20"/>
      <c r="W611" s="20"/>
      <c r="X611" s="20"/>
      <c r="Y611" s="20"/>
      <c r="Z611" s="20"/>
      <c r="AA611" s="20"/>
      <c r="AB611" s="20"/>
      <c r="AC611" s="20"/>
      <c r="AD611" s="20"/>
      <c r="AE611" s="20"/>
      <c r="AR611" s="106" t="s">
        <v>137</v>
      </c>
      <c r="AT611" s="106" t="s">
        <v>216</v>
      </c>
      <c r="AU611" s="106" t="s">
        <v>116</v>
      </c>
      <c r="AY611" s="12" t="s">
        <v>109</v>
      </c>
      <c r="BE611" s="107">
        <f>IF(N611="základná",J611,0)</f>
        <v>0</v>
      </c>
      <c r="BF611" s="107">
        <f>IF(N611="znížená",J611,0)</f>
        <v>0</v>
      </c>
      <c r="BG611" s="107">
        <f>IF(N611="zákl. prenesená",J611,0)</f>
        <v>0</v>
      </c>
      <c r="BH611" s="107">
        <f>IF(N611="zníž. prenesená",J611,0)</f>
        <v>0</v>
      </c>
      <c r="BI611" s="107">
        <f>IF(N611="nulová",J611,0)</f>
        <v>0</v>
      </c>
      <c r="BJ611" s="12" t="s">
        <v>116</v>
      </c>
      <c r="BK611" s="107">
        <f>ROUND(I611*H611,2)</f>
        <v>0</v>
      </c>
      <c r="BL611" s="12" t="s">
        <v>115</v>
      </c>
      <c r="BM611" s="106" t="s">
        <v>748</v>
      </c>
    </row>
    <row r="612" spans="1:65" s="9" customFormat="1" x14ac:dyDescent="0.2">
      <c r="B612" s="115"/>
      <c r="D612" s="109" t="s">
        <v>117</v>
      </c>
      <c r="E612" s="116" t="s">
        <v>0</v>
      </c>
      <c r="F612" s="117" t="s">
        <v>749</v>
      </c>
      <c r="H612" s="118">
        <v>32.79</v>
      </c>
      <c r="I612" s="118"/>
      <c r="J612" s="118"/>
      <c r="L612" s="115"/>
      <c r="M612" s="119"/>
      <c r="N612" s="120"/>
      <c r="O612" s="120"/>
      <c r="P612" s="120"/>
      <c r="Q612" s="120"/>
      <c r="R612" s="120"/>
      <c r="S612" s="120"/>
      <c r="T612" s="121"/>
      <c r="AT612" s="116" t="s">
        <v>117</v>
      </c>
      <c r="AU612" s="116" t="s">
        <v>116</v>
      </c>
      <c r="AV612" s="9" t="s">
        <v>116</v>
      </c>
      <c r="AW612" s="9" t="s">
        <v>15</v>
      </c>
      <c r="AX612" s="9" t="s">
        <v>41</v>
      </c>
      <c r="AY612" s="116" t="s">
        <v>109</v>
      </c>
    </row>
    <row r="613" spans="1:65" s="10" customFormat="1" x14ac:dyDescent="0.2">
      <c r="B613" s="122"/>
      <c r="D613" s="109" t="s">
        <v>117</v>
      </c>
      <c r="E613" s="123" t="s">
        <v>0</v>
      </c>
      <c r="F613" s="124" t="s">
        <v>470</v>
      </c>
      <c r="H613" s="125">
        <v>32.79</v>
      </c>
      <c r="I613" s="125"/>
      <c r="J613" s="125"/>
      <c r="L613" s="122"/>
      <c r="M613" s="126"/>
      <c r="N613" s="127"/>
      <c r="O613" s="127"/>
      <c r="P613" s="127"/>
      <c r="Q613" s="127"/>
      <c r="R613" s="127"/>
      <c r="S613" s="127"/>
      <c r="T613" s="128"/>
      <c r="AT613" s="123" t="s">
        <v>117</v>
      </c>
      <c r="AU613" s="123" t="s">
        <v>116</v>
      </c>
      <c r="AV613" s="10" t="s">
        <v>115</v>
      </c>
      <c r="AW613" s="10" t="s">
        <v>15</v>
      </c>
      <c r="AX613" s="10" t="s">
        <v>42</v>
      </c>
      <c r="AY613" s="123" t="s">
        <v>109</v>
      </c>
    </row>
    <row r="614" spans="1:65" s="2" customFormat="1" ht="33" customHeight="1" x14ac:dyDescent="0.2">
      <c r="A614" s="20"/>
      <c r="B614" s="95"/>
      <c r="C614" s="96"/>
      <c r="D614" s="96" t="s">
        <v>111</v>
      </c>
      <c r="E614" s="97" t="s">
        <v>750</v>
      </c>
      <c r="F614" s="98" t="s">
        <v>751</v>
      </c>
      <c r="G614" s="99" t="s">
        <v>362</v>
      </c>
      <c r="H614" s="100">
        <v>20</v>
      </c>
      <c r="I614" s="100"/>
      <c r="J614" s="100">
        <f>ROUND(I614*H614,2)</f>
        <v>0</v>
      </c>
      <c r="K614" s="101"/>
      <c r="L614" s="21"/>
      <c r="M614" s="102" t="s">
        <v>0</v>
      </c>
      <c r="N614" s="103" t="s">
        <v>24</v>
      </c>
      <c r="O614" s="104">
        <v>0.03</v>
      </c>
      <c r="P614" s="104">
        <f>O614*H614</f>
        <v>0.6</v>
      </c>
      <c r="Q614" s="104">
        <v>0</v>
      </c>
      <c r="R614" s="104">
        <f>Q614*H614</f>
        <v>0</v>
      </c>
      <c r="S614" s="104">
        <v>0</v>
      </c>
      <c r="T614" s="105">
        <f>S614*H614</f>
        <v>0</v>
      </c>
      <c r="U614" s="20"/>
      <c r="V614" s="20"/>
      <c r="W614" s="20"/>
      <c r="X614" s="20"/>
      <c r="Y614" s="20"/>
      <c r="Z614" s="20"/>
      <c r="AA614" s="20"/>
      <c r="AB614" s="20"/>
      <c r="AC614" s="20"/>
      <c r="AD614" s="20"/>
      <c r="AE614" s="20"/>
      <c r="AR614" s="106" t="s">
        <v>115</v>
      </c>
      <c r="AT614" s="106" t="s">
        <v>111</v>
      </c>
      <c r="AU614" s="106" t="s">
        <v>116</v>
      </c>
      <c r="AY614" s="12" t="s">
        <v>109</v>
      </c>
      <c r="BE614" s="107">
        <f>IF(N614="základná",J614,0)</f>
        <v>0</v>
      </c>
      <c r="BF614" s="107">
        <f>IF(N614="znížená",J614,0)</f>
        <v>0</v>
      </c>
      <c r="BG614" s="107">
        <f>IF(N614="zákl. prenesená",J614,0)</f>
        <v>0</v>
      </c>
      <c r="BH614" s="107">
        <f>IF(N614="zníž. prenesená",J614,0)</f>
        <v>0</v>
      </c>
      <c r="BI614" s="107">
        <f>IF(N614="nulová",J614,0)</f>
        <v>0</v>
      </c>
      <c r="BJ614" s="12" t="s">
        <v>116</v>
      </c>
      <c r="BK614" s="107">
        <f>ROUND(I614*H614,2)</f>
        <v>0</v>
      </c>
      <c r="BL614" s="12" t="s">
        <v>115</v>
      </c>
      <c r="BM614" s="106" t="s">
        <v>752</v>
      </c>
    </row>
    <row r="615" spans="1:65" s="2" customFormat="1" ht="24.2" customHeight="1" x14ac:dyDescent="0.2">
      <c r="A615" s="20"/>
      <c r="B615" s="95"/>
      <c r="C615" s="136"/>
      <c r="D615" s="136" t="s">
        <v>216</v>
      </c>
      <c r="E615" s="137" t="s">
        <v>753</v>
      </c>
      <c r="F615" s="138" t="s">
        <v>754</v>
      </c>
      <c r="G615" s="139" t="s">
        <v>362</v>
      </c>
      <c r="H615" s="140">
        <v>23</v>
      </c>
      <c r="I615" s="140"/>
      <c r="J615" s="140">
        <f>ROUND(I615*H615,2)</f>
        <v>0</v>
      </c>
      <c r="K615" s="141"/>
      <c r="L615" s="142"/>
      <c r="M615" s="143" t="s">
        <v>0</v>
      </c>
      <c r="N615" s="144" t="s">
        <v>24</v>
      </c>
      <c r="O615" s="104">
        <v>0</v>
      </c>
      <c r="P615" s="104">
        <f>O615*H615</f>
        <v>0</v>
      </c>
      <c r="Q615" s="104">
        <v>4.2999999999999999E-4</v>
      </c>
      <c r="R615" s="104">
        <f>Q615*H615</f>
        <v>9.8899999999999995E-3</v>
      </c>
      <c r="S615" s="104">
        <v>0</v>
      </c>
      <c r="T615" s="105">
        <f>S615*H615</f>
        <v>0</v>
      </c>
      <c r="U615" s="20"/>
      <c r="V615" s="20"/>
      <c r="W615" s="20"/>
      <c r="X615" s="20"/>
      <c r="Y615" s="20"/>
      <c r="Z615" s="20"/>
      <c r="AA615" s="20"/>
      <c r="AB615" s="20"/>
      <c r="AC615" s="20"/>
      <c r="AD615" s="20"/>
      <c r="AE615" s="20"/>
      <c r="AR615" s="106" t="s">
        <v>137</v>
      </c>
      <c r="AT615" s="106" t="s">
        <v>216</v>
      </c>
      <c r="AU615" s="106" t="s">
        <v>116</v>
      </c>
      <c r="AY615" s="12" t="s">
        <v>109</v>
      </c>
      <c r="BE615" s="107">
        <f>IF(N615="základná",J615,0)</f>
        <v>0</v>
      </c>
      <c r="BF615" s="107">
        <f>IF(N615="znížená",J615,0)</f>
        <v>0</v>
      </c>
      <c r="BG615" s="107">
        <f>IF(N615="zákl. prenesená",J615,0)</f>
        <v>0</v>
      </c>
      <c r="BH615" s="107">
        <f>IF(N615="zníž. prenesená",J615,0)</f>
        <v>0</v>
      </c>
      <c r="BI615" s="107">
        <f>IF(N615="nulová",J615,0)</f>
        <v>0</v>
      </c>
      <c r="BJ615" s="12" t="s">
        <v>116</v>
      </c>
      <c r="BK615" s="107">
        <f>ROUND(I615*H615,2)</f>
        <v>0</v>
      </c>
      <c r="BL615" s="12" t="s">
        <v>115</v>
      </c>
      <c r="BM615" s="106" t="s">
        <v>755</v>
      </c>
    </row>
    <row r="616" spans="1:65" s="9" customFormat="1" x14ac:dyDescent="0.2">
      <c r="B616" s="115"/>
      <c r="D616" s="109" t="s">
        <v>117</v>
      </c>
      <c r="F616" s="117" t="s">
        <v>756</v>
      </c>
      <c r="H616" s="118">
        <v>23</v>
      </c>
      <c r="I616" s="118"/>
      <c r="J616" s="118"/>
      <c r="L616" s="115"/>
      <c r="M616" s="119"/>
      <c r="N616" s="120"/>
      <c r="O616" s="120"/>
      <c r="P616" s="120"/>
      <c r="Q616" s="120"/>
      <c r="R616" s="120"/>
      <c r="S616" s="120"/>
      <c r="T616" s="121"/>
      <c r="AT616" s="116" t="s">
        <v>117</v>
      </c>
      <c r="AU616" s="116" t="s">
        <v>116</v>
      </c>
      <c r="AV616" s="9" t="s">
        <v>116</v>
      </c>
      <c r="AW616" s="9" t="s">
        <v>1</v>
      </c>
      <c r="AX616" s="9" t="s">
        <v>42</v>
      </c>
      <c r="AY616" s="116" t="s">
        <v>109</v>
      </c>
    </row>
    <row r="617" spans="1:65" s="2" customFormat="1" ht="37.9" customHeight="1" x14ac:dyDescent="0.2">
      <c r="A617" s="20"/>
      <c r="B617" s="95"/>
      <c r="C617" s="96">
        <v>83</v>
      </c>
      <c r="D617" s="96" t="s">
        <v>111</v>
      </c>
      <c r="E617" s="97" t="s">
        <v>757</v>
      </c>
      <c r="F617" s="98" t="s">
        <v>758</v>
      </c>
      <c r="G617" s="99" t="s">
        <v>362</v>
      </c>
      <c r="H617" s="100">
        <v>5</v>
      </c>
      <c r="I617" s="100"/>
      <c r="J617" s="190">
        <f t="shared" ref="J617" si="18">SUM(H617*I617)</f>
        <v>0</v>
      </c>
      <c r="K617" s="101"/>
      <c r="L617" s="21"/>
      <c r="M617" s="102" t="s">
        <v>0</v>
      </c>
      <c r="N617" s="103" t="s">
        <v>24</v>
      </c>
      <c r="O617" s="104">
        <v>0</v>
      </c>
      <c r="P617" s="104">
        <f>O617*H617</f>
        <v>0</v>
      </c>
      <c r="Q617" s="104">
        <v>0</v>
      </c>
      <c r="R617" s="104">
        <f>Q617*H617</f>
        <v>0</v>
      </c>
      <c r="S617" s="104">
        <v>0</v>
      </c>
      <c r="T617" s="105">
        <f>S617*H617</f>
        <v>0</v>
      </c>
      <c r="U617" s="20"/>
      <c r="V617" s="20"/>
      <c r="W617" s="20"/>
      <c r="X617" s="20"/>
      <c r="Y617" s="20"/>
      <c r="Z617" s="20"/>
      <c r="AA617" s="20"/>
      <c r="AB617" s="20"/>
      <c r="AC617" s="20"/>
      <c r="AD617" s="20"/>
      <c r="AE617" s="20"/>
      <c r="AR617" s="106" t="s">
        <v>115</v>
      </c>
      <c r="AT617" s="106" t="s">
        <v>111</v>
      </c>
      <c r="AU617" s="106" t="s">
        <v>116</v>
      </c>
      <c r="AY617" s="12" t="s">
        <v>109</v>
      </c>
      <c r="BE617" s="107">
        <f>IF(N617="základná",J617,0)</f>
        <v>0</v>
      </c>
      <c r="BF617" s="107">
        <f>IF(N617="znížená",J617,0)</f>
        <v>0</v>
      </c>
      <c r="BG617" s="107">
        <f>IF(N617="zákl. prenesená",J617,0)</f>
        <v>0</v>
      </c>
      <c r="BH617" s="107">
        <f>IF(N617="zníž. prenesená",J617,0)</f>
        <v>0</v>
      </c>
      <c r="BI617" s="107">
        <f>IF(N617="nulová",J617,0)</f>
        <v>0</v>
      </c>
      <c r="BJ617" s="12" t="s">
        <v>116</v>
      </c>
      <c r="BK617" s="107">
        <f>ROUND(I617*H617,2)</f>
        <v>0</v>
      </c>
      <c r="BL617" s="12" t="s">
        <v>115</v>
      </c>
      <c r="BM617" s="106" t="s">
        <v>759</v>
      </c>
    </row>
    <row r="618" spans="1:65" s="2" customFormat="1" ht="24.2" customHeight="1" x14ac:dyDescent="0.2">
      <c r="A618" s="20"/>
      <c r="B618" s="95"/>
      <c r="C618" s="136">
        <v>84</v>
      </c>
      <c r="D618" s="136" t="s">
        <v>216</v>
      </c>
      <c r="E618" s="137" t="s">
        <v>760</v>
      </c>
      <c r="F618" s="138" t="s">
        <v>761</v>
      </c>
      <c r="G618" s="139" t="s">
        <v>256</v>
      </c>
      <c r="H618" s="140">
        <v>1.093</v>
      </c>
      <c r="I618" s="140"/>
      <c r="J618" s="140">
        <f>SUM(H618*I618)</f>
        <v>0</v>
      </c>
      <c r="K618" s="141"/>
      <c r="L618" s="142"/>
      <c r="M618" s="143" t="s">
        <v>0</v>
      </c>
      <c r="N618" s="144" t="s">
        <v>24</v>
      </c>
      <c r="O618" s="104">
        <v>0</v>
      </c>
      <c r="P618" s="104">
        <f>O618*H618</f>
        <v>0</v>
      </c>
      <c r="Q618" s="104">
        <v>0</v>
      </c>
      <c r="R618" s="104">
        <f>Q618*H618</f>
        <v>0</v>
      </c>
      <c r="S618" s="104">
        <v>0</v>
      </c>
      <c r="T618" s="105">
        <f>S618*H618</f>
        <v>0</v>
      </c>
      <c r="U618" s="20"/>
      <c r="V618" s="20"/>
      <c r="W618" s="20"/>
      <c r="X618" s="20"/>
      <c r="Y618" s="20"/>
      <c r="Z618" s="20"/>
      <c r="AA618" s="20"/>
      <c r="AB618" s="20"/>
      <c r="AC618" s="20"/>
      <c r="AD618" s="20"/>
      <c r="AE618" s="20"/>
      <c r="AR618" s="106" t="s">
        <v>137</v>
      </c>
      <c r="AT618" s="106" t="s">
        <v>216</v>
      </c>
      <c r="AU618" s="106" t="s">
        <v>116</v>
      </c>
      <c r="AY618" s="12" t="s">
        <v>109</v>
      </c>
      <c r="BE618" s="107">
        <f>IF(N618="základná",J618,0)</f>
        <v>0</v>
      </c>
      <c r="BF618" s="107">
        <f>IF(N618="znížená",J618,0)</f>
        <v>0</v>
      </c>
      <c r="BG618" s="107">
        <f>IF(N618="zákl. prenesená",J618,0)</f>
        <v>0</v>
      </c>
      <c r="BH618" s="107">
        <f>IF(N618="zníž. prenesená",J618,0)</f>
        <v>0</v>
      </c>
      <c r="BI618" s="107">
        <f>IF(N618="nulová",J618,0)</f>
        <v>0</v>
      </c>
      <c r="BJ618" s="12" t="s">
        <v>116</v>
      </c>
      <c r="BK618" s="107">
        <f>ROUND(I618*H618,2)</f>
        <v>0</v>
      </c>
      <c r="BL618" s="12" t="s">
        <v>115</v>
      </c>
      <c r="BM618" s="106" t="s">
        <v>762</v>
      </c>
    </row>
    <row r="619" spans="1:65" s="9" customFormat="1" x14ac:dyDescent="0.2">
      <c r="B619" s="115"/>
      <c r="D619" s="109" t="s">
        <v>117</v>
      </c>
      <c r="E619" s="116" t="s">
        <v>0</v>
      </c>
      <c r="F619" s="117" t="s">
        <v>763</v>
      </c>
      <c r="H619" s="118">
        <v>1.093</v>
      </c>
      <c r="I619" s="118"/>
      <c r="J619" s="118"/>
      <c r="L619" s="115"/>
      <c r="M619" s="119"/>
      <c r="N619" s="120"/>
      <c r="O619" s="120"/>
      <c r="P619" s="120"/>
      <c r="Q619" s="120"/>
      <c r="R619" s="120"/>
      <c r="S619" s="120"/>
      <c r="T619" s="121"/>
      <c r="AT619" s="116" t="s">
        <v>117</v>
      </c>
      <c r="AU619" s="116" t="s">
        <v>116</v>
      </c>
      <c r="AV619" s="9" t="s">
        <v>116</v>
      </c>
      <c r="AW619" s="9" t="s">
        <v>15</v>
      </c>
      <c r="AX619" s="9" t="s">
        <v>41</v>
      </c>
      <c r="AY619" s="116" t="s">
        <v>109</v>
      </c>
    </row>
    <row r="620" spans="1:65" s="10" customFormat="1" x14ac:dyDescent="0.2">
      <c r="B620" s="122"/>
      <c r="D620" s="109" t="s">
        <v>117</v>
      </c>
      <c r="E620" s="123" t="s">
        <v>0</v>
      </c>
      <c r="F620" s="124" t="s">
        <v>470</v>
      </c>
      <c r="H620" s="125">
        <v>1.093</v>
      </c>
      <c r="I620" s="125"/>
      <c r="J620" s="125"/>
      <c r="L620" s="122"/>
      <c r="M620" s="126"/>
      <c r="N620" s="127"/>
      <c r="O620" s="127"/>
      <c r="P620" s="127"/>
      <c r="Q620" s="127"/>
      <c r="R620" s="127"/>
      <c r="S620" s="127"/>
      <c r="T620" s="128"/>
      <c r="AT620" s="123" t="s">
        <v>117</v>
      </c>
      <c r="AU620" s="123" t="s">
        <v>116</v>
      </c>
      <c r="AV620" s="10" t="s">
        <v>115</v>
      </c>
      <c r="AW620" s="10" t="s">
        <v>15</v>
      </c>
      <c r="AX620" s="10" t="s">
        <v>42</v>
      </c>
      <c r="AY620" s="123" t="s">
        <v>109</v>
      </c>
    </row>
    <row r="621" spans="1:65" s="2" customFormat="1" ht="37.9" customHeight="1" x14ac:dyDescent="0.2">
      <c r="A621" s="20"/>
      <c r="B621" s="95"/>
      <c r="C621" s="96">
        <v>85</v>
      </c>
      <c r="D621" s="96" t="s">
        <v>111</v>
      </c>
      <c r="E621" s="97" t="s">
        <v>764</v>
      </c>
      <c r="F621" s="98" t="s">
        <v>765</v>
      </c>
      <c r="G621" s="99" t="s">
        <v>362</v>
      </c>
      <c r="H621" s="100">
        <v>36</v>
      </c>
      <c r="I621" s="100"/>
      <c r="J621" s="100">
        <f>ROUND(I621*H621,2)</f>
        <v>0</v>
      </c>
      <c r="K621" s="101"/>
      <c r="L621" s="21"/>
      <c r="M621" s="102" t="s">
        <v>0</v>
      </c>
      <c r="N621" s="103" t="s">
        <v>24</v>
      </c>
      <c r="O621" s="104">
        <v>0</v>
      </c>
      <c r="P621" s="104">
        <f>O621*H621</f>
        <v>0</v>
      </c>
      <c r="Q621" s="104">
        <v>0</v>
      </c>
      <c r="R621" s="104">
        <f>Q621*H621</f>
        <v>0</v>
      </c>
      <c r="S621" s="104">
        <v>0</v>
      </c>
      <c r="T621" s="105">
        <f>S621*H621</f>
        <v>0</v>
      </c>
      <c r="U621" s="20"/>
      <c r="V621" s="20"/>
      <c r="W621" s="20"/>
      <c r="X621" s="20"/>
      <c r="Y621" s="20"/>
      <c r="Z621" s="20"/>
      <c r="AA621" s="20"/>
      <c r="AB621" s="20"/>
      <c r="AC621" s="20"/>
      <c r="AD621" s="20"/>
      <c r="AE621" s="20"/>
      <c r="AR621" s="106" t="s">
        <v>115</v>
      </c>
      <c r="AT621" s="106" t="s">
        <v>111</v>
      </c>
      <c r="AU621" s="106" t="s">
        <v>116</v>
      </c>
      <c r="AY621" s="12" t="s">
        <v>109</v>
      </c>
      <c r="BE621" s="107">
        <f>IF(N621="základná",J621,0)</f>
        <v>0</v>
      </c>
      <c r="BF621" s="107">
        <f>IF(N621="znížená",J621,0)</f>
        <v>0</v>
      </c>
      <c r="BG621" s="107">
        <f>IF(N621="zákl. prenesená",J621,0)</f>
        <v>0</v>
      </c>
      <c r="BH621" s="107">
        <f>IF(N621="zníž. prenesená",J621,0)</f>
        <v>0</v>
      </c>
      <c r="BI621" s="107">
        <f>IF(N621="nulová",J621,0)</f>
        <v>0</v>
      </c>
      <c r="BJ621" s="12" t="s">
        <v>116</v>
      </c>
      <c r="BK621" s="107">
        <f>ROUND(I621*H621,2)</f>
        <v>0</v>
      </c>
      <c r="BL621" s="12" t="s">
        <v>115</v>
      </c>
      <c r="BM621" s="106" t="s">
        <v>766</v>
      </c>
    </row>
    <row r="622" spans="1:65" s="2" customFormat="1" ht="24.2" customHeight="1" x14ac:dyDescent="0.2">
      <c r="A622" s="20"/>
      <c r="B622" s="95"/>
      <c r="C622" s="136">
        <v>86</v>
      </c>
      <c r="D622" s="136" t="s">
        <v>216</v>
      </c>
      <c r="E622" s="137" t="s">
        <v>767</v>
      </c>
      <c r="F622" s="138" t="s">
        <v>768</v>
      </c>
      <c r="G622" s="139" t="s">
        <v>256</v>
      </c>
      <c r="H622" s="140">
        <v>13.116</v>
      </c>
      <c r="I622" s="140"/>
      <c r="J622" s="140">
        <f>SUM(H622*I622)</f>
        <v>0</v>
      </c>
      <c r="K622" s="141"/>
      <c r="L622" s="142"/>
      <c r="M622" s="143" t="s">
        <v>0</v>
      </c>
      <c r="N622" s="144" t="s">
        <v>24</v>
      </c>
      <c r="O622" s="104">
        <v>0</v>
      </c>
      <c r="P622" s="104">
        <f>O622*H622</f>
        <v>0</v>
      </c>
      <c r="Q622" s="104">
        <v>0</v>
      </c>
      <c r="R622" s="104">
        <f>Q622*H622</f>
        <v>0</v>
      </c>
      <c r="S622" s="104">
        <v>0</v>
      </c>
      <c r="T622" s="105">
        <f>S622*H622</f>
        <v>0</v>
      </c>
      <c r="U622" s="20"/>
      <c r="V622" s="20"/>
      <c r="W622" s="20"/>
      <c r="X622" s="20"/>
      <c r="Y622" s="20"/>
      <c r="Z622" s="20"/>
      <c r="AA622" s="20"/>
      <c r="AB622" s="20"/>
      <c r="AC622" s="20"/>
      <c r="AD622" s="20"/>
      <c r="AE622" s="20"/>
      <c r="AR622" s="106" t="s">
        <v>137</v>
      </c>
      <c r="AT622" s="106" t="s">
        <v>216</v>
      </c>
      <c r="AU622" s="106" t="s">
        <v>116</v>
      </c>
      <c r="AY622" s="12" t="s">
        <v>109</v>
      </c>
      <c r="BE622" s="107">
        <f>IF(N622="základná",J622,0)</f>
        <v>0</v>
      </c>
      <c r="BF622" s="107">
        <f>IF(N622="znížená",J622,0)</f>
        <v>0</v>
      </c>
      <c r="BG622" s="107">
        <f>IF(N622="zákl. prenesená",J622,0)</f>
        <v>0</v>
      </c>
      <c r="BH622" s="107">
        <f>IF(N622="zníž. prenesená",J622,0)</f>
        <v>0</v>
      </c>
      <c r="BI622" s="107">
        <f>IF(N622="nulová",J622,0)</f>
        <v>0</v>
      </c>
      <c r="BJ622" s="12" t="s">
        <v>116</v>
      </c>
      <c r="BK622" s="107">
        <f>ROUND(I622*H622,2)</f>
        <v>0</v>
      </c>
      <c r="BL622" s="12" t="s">
        <v>115</v>
      </c>
      <c r="BM622" s="106" t="s">
        <v>769</v>
      </c>
    </row>
    <row r="623" spans="1:65" s="9" customFormat="1" x14ac:dyDescent="0.2">
      <c r="B623" s="115"/>
      <c r="D623" s="109" t="s">
        <v>117</v>
      </c>
      <c r="E623" s="116" t="s">
        <v>0</v>
      </c>
      <c r="F623" s="117" t="s">
        <v>770</v>
      </c>
      <c r="H623" s="118">
        <v>13.116</v>
      </c>
      <c r="I623" s="118"/>
      <c r="J623" s="118"/>
      <c r="L623" s="115"/>
      <c r="M623" s="119"/>
      <c r="N623" s="120"/>
      <c r="O623" s="120"/>
      <c r="P623" s="120"/>
      <c r="Q623" s="120"/>
      <c r="R623" s="120"/>
      <c r="S623" s="120"/>
      <c r="T623" s="121"/>
      <c r="AT623" s="116" t="s">
        <v>117</v>
      </c>
      <c r="AU623" s="116" t="s">
        <v>116</v>
      </c>
      <c r="AV623" s="9" t="s">
        <v>116</v>
      </c>
      <c r="AW623" s="9" t="s">
        <v>15</v>
      </c>
      <c r="AX623" s="9" t="s">
        <v>41</v>
      </c>
      <c r="AY623" s="116" t="s">
        <v>109</v>
      </c>
    </row>
    <row r="624" spans="1:65" s="10" customFormat="1" x14ac:dyDescent="0.2">
      <c r="B624" s="122"/>
      <c r="D624" s="109" t="s">
        <v>117</v>
      </c>
      <c r="E624" s="123" t="s">
        <v>0</v>
      </c>
      <c r="F624" s="124" t="s">
        <v>470</v>
      </c>
      <c r="H624" s="125">
        <v>13.116</v>
      </c>
      <c r="I624" s="125"/>
      <c r="J624" s="125"/>
      <c r="L624" s="122"/>
      <c r="M624" s="126"/>
      <c r="N624" s="127"/>
      <c r="O624" s="127"/>
      <c r="P624" s="127"/>
      <c r="Q624" s="127"/>
      <c r="R624" s="127"/>
      <c r="S624" s="127"/>
      <c r="T624" s="128"/>
      <c r="AT624" s="123" t="s">
        <v>117</v>
      </c>
      <c r="AU624" s="123" t="s">
        <v>116</v>
      </c>
      <c r="AV624" s="10" t="s">
        <v>115</v>
      </c>
      <c r="AW624" s="10" t="s">
        <v>15</v>
      </c>
      <c r="AX624" s="10" t="s">
        <v>42</v>
      </c>
      <c r="AY624" s="123" t="s">
        <v>109</v>
      </c>
    </row>
    <row r="625" spans="1:65" s="2" customFormat="1" ht="37.9" customHeight="1" x14ac:dyDescent="0.2">
      <c r="A625" s="20"/>
      <c r="B625" s="95"/>
      <c r="C625" s="96">
        <v>87</v>
      </c>
      <c r="D625" s="96" t="s">
        <v>111</v>
      </c>
      <c r="E625" s="97" t="s">
        <v>771</v>
      </c>
      <c r="F625" s="98" t="s">
        <v>772</v>
      </c>
      <c r="G625" s="99" t="s">
        <v>362</v>
      </c>
      <c r="H625" s="100">
        <v>8</v>
      </c>
      <c r="I625" s="100"/>
      <c r="J625" s="190">
        <f t="shared" ref="J625" si="19">SUM(H625*I625)</f>
        <v>0</v>
      </c>
      <c r="K625" s="101"/>
      <c r="L625" s="21"/>
      <c r="M625" s="102" t="s">
        <v>0</v>
      </c>
      <c r="N625" s="103" t="s">
        <v>24</v>
      </c>
      <c r="O625" s="104">
        <v>0</v>
      </c>
      <c r="P625" s="104">
        <f>O625*H625</f>
        <v>0</v>
      </c>
      <c r="Q625" s="104">
        <v>0</v>
      </c>
      <c r="R625" s="104">
        <f>Q625*H625</f>
        <v>0</v>
      </c>
      <c r="S625" s="104">
        <v>0</v>
      </c>
      <c r="T625" s="105">
        <f>S625*H625</f>
        <v>0</v>
      </c>
      <c r="U625" s="20"/>
      <c r="V625" s="20"/>
      <c r="W625" s="20"/>
      <c r="X625" s="20"/>
      <c r="Y625" s="20"/>
      <c r="Z625" s="20"/>
      <c r="AA625" s="20"/>
      <c r="AB625" s="20"/>
      <c r="AC625" s="20"/>
      <c r="AD625" s="20"/>
      <c r="AE625" s="20"/>
      <c r="AR625" s="106" t="s">
        <v>115</v>
      </c>
      <c r="AT625" s="106" t="s">
        <v>111</v>
      </c>
      <c r="AU625" s="106" t="s">
        <v>116</v>
      </c>
      <c r="AY625" s="12" t="s">
        <v>109</v>
      </c>
      <c r="BE625" s="107">
        <f>IF(N625="základná",J625,0)</f>
        <v>0</v>
      </c>
      <c r="BF625" s="107">
        <f>IF(N625="znížená",J625,0)</f>
        <v>0</v>
      </c>
      <c r="BG625" s="107">
        <f>IF(N625="zákl. prenesená",J625,0)</f>
        <v>0</v>
      </c>
      <c r="BH625" s="107">
        <f>IF(N625="zníž. prenesená",J625,0)</f>
        <v>0</v>
      </c>
      <c r="BI625" s="107">
        <f>IF(N625="nulová",J625,0)</f>
        <v>0</v>
      </c>
      <c r="BJ625" s="12" t="s">
        <v>116</v>
      </c>
      <c r="BK625" s="107">
        <f>ROUND(I625*H625,2)</f>
        <v>0</v>
      </c>
      <c r="BL625" s="12" t="s">
        <v>115</v>
      </c>
      <c r="BM625" s="106" t="s">
        <v>773</v>
      </c>
    </row>
    <row r="626" spans="1:65" s="2" customFormat="1" ht="24.2" customHeight="1" x14ac:dyDescent="0.2">
      <c r="A626" s="20"/>
      <c r="B626" s="95"/>
      <c r="C626" s="136">
        <v>88</v>
      </c>
      <c r="D626" s="136" t="s">
        <v>216</v>
      </c>
      <c r="E626" s="137" t="s">
        <v>774</v>
      </c>
      <c r="F626" s="138" t="s">
        <v>775</v>
      </c>
      <c r="G626" s="139" t="s">
        <v>256</v>
      </c>
      <c r="H626" s="140">
        <v>4.3719999999999999</v>
      </c>
      <c r="I626" s="140"/>
      <c r="J626" s="140">
        <f>SUM(H626*I626)</f>
        <v>0</v>
      </c>
      <c r="K626" s="141"/>
      <c r="L626" s="142"/>
      <c r="M626" s="143" t="s">
        <v>0</v>
      </c>
      <c r="N626" s="144" t="s">
        <v>24</v>
      </c>
      <c r="O626" s="104">
        <v>0</v>
      </c>
      <c r="P626" s="104">
        <f>O626*H626</f>
        <v>0</v>
      </c>
      <c r="Q626" s="104">
        <v>0</v>
      </c>
      <c r="R626" s="104">
        <f>Q626*H626</f>
        <v>0</v>
      </c>
      <c r="S626" s="104">
        <v>0</v>
      </c>
      <c r="T626" s="105">
        <f>S626*H626</f>
        <v>0</v>
      </c>
      <c r="U626" s="20"/>
      <c r="V626" s="20"/>
      <c r="W626" s="20"/>
      <c r="X626" s="20"/>
      <c r="Y626" s="20"/>
      <c r="Z626" s="20"/>
      <c r="AA626" s="20"/>
      <c r="AB626" s="20"/>
      <c r="AC626" s="20"/>
      <c r="AD626" s="20"/>
      <c r="AE626" s="20"/>
      <c r="AR626" s="106" t="s">
        <v>137</v>
      </c>
      <c r="AT626" s="106" t="s">
        <v>216</v>
      </c>
      <c r="AU626" s="106" t="s">
        <v>116</v>
      </c>
      <c r="AY626" s="12" t="s">
        <v>109</v>
      </c>
      <c r="BE626" s="107">
        <f>IF(N626="základná",J626,0)</f>
        <v>0</v>
      </c>
      <c r="BF626" s="107">
        <f>IF(N626="znížená",J626,0)</f>
        <v>0</v>
      </c>
      <c r="BG626" s="107">
        <f>IF(N626="zákl. prenesená",J626,0)</f>
        <v>0</v>
      </c>
      <c r="BH626" s="107">
        <f>IF(N626="zníž. prenesená",J626,0)</f>
        <v>0</v>
      </c>
      <c r="BI626" s="107">
        <f>IF(N626="nulová",J626,0)</f>
        <v>0</v>
      </c>
      <c r="BJ626" s="12" t="s">
        <v>116</v>
      </c>
      <c r="BK626" s="107">
        <f>ROUND(I626*H626,2)</f>
        <v>0</v>
      </c>
      <c r="BL626" s="12" t="s">
        <v>115</v>
      </c>
      <c r="BM626" s="106" t="s">
        <v>776</v>
      </c>
    </row>
    <row r="627" spans="1:65" s="9" customFormat="1" x14ac:dyDescent="0.2">
      <c r="B627" s="115"/>
      <c r="D627" s="109" t="s">
        <v>117</v>
      </c>
      <c r="E627" s="116" t="s">
        <v>0</v>
      </c>
      <c r="F627" s="117" t="s">
        <v>777</v>
      </c>
      <c r="H627" s="118">
        <v>4.3719999999999999</v>
      </c>
      <c r="I627" s="118"/>
      <c r="J627" s="118"/>
      <c r="L627" s="115"/>
      <c r="M627" s="119"/>
      <c r="N627" s="120"/>
      <c r="O627" s="120"/>
      <c r="P627" s="120"/>
      <c r="Q627" s="120"/>
      <c r="R627" s="120"/>
      <c r="S627" s="120"/>
      <c r="T627" s="121"/>
      <c r="AT627" s="116" t="s">
        <v>117</v>
      </c>
      <c r="AU627" s="116" t="s">
        <v>116</v>
      </c>
      <c r="AV627" s="9" t="s">
        <v>116</v>
      </c>
      <c r="AW627" s="9" t="s">
        <v>15</v>
      </c>
      <c r="AX627" s="9" t="s">
        <v>41</v>
      </c>
      <c r="AY627" s="116" t="s">
        <v>109</v>
      </c>
    </row>
    <row r="628" spans="1:65" s="10" customFormat="1" x14ac:dyDescent="0.2">
      <c r="B628" s="122"/>
      <c r="D628" s="109" t="s">
        <v>117</v>
      </c>
      <c r="E628" s="123" t="s">
        <v>0</v>
      </c>
      <c r="F628" s="124" t="s">
        <v>470</v>
      </c>
      <c r="H628" s="125">
        <v>4.3719999999999999</v>
      </c>
      <c r="I628" s="125"/>
      <c r="J628" s="125"/>
      <c r="L628" s="122"/>
      <c r="M628" s="126"/>
      <c r="N628" s="127"/>
      <c r="O628" s="127"/>
      <c r="P628" s="127"/>
      <c r="Q628" s="127"/>
      <c r="R628" s="127"/>
      <c r="S628" s="127"/>
      <c r="T628" s="128"/>
      <c r="AT628" s="123" t="s">
        <v>117</v>
      </c>
      <c r="AU628" s="123" t="s">
        <v>116</v>
      </c>
      <c r="AV628" s="10" t="s">
        <v>115</v>
      </c>
      <c r="AW628" s="10" t="s">
        <v>15</v>
      </c>
      <c r="AX628" s="10" t="s">
        <v>42</v>
      </c>
      <c r="AY628" s="123" t="s">
        <v>109</v>
      </c>
    </row>
    <row r="629" spans="1:65" s="2" customFormat="1" ht="24.2" customHeight="1" x14ac:dyDescent="0.2">
      <c r="A629" s="20"/>
      <c r="B629" s="95"/>
      <c r="C629" s="96"/>
      <c r="D629" s="96" t="s">
        <v>111</v>
      </c>
      <c r="E629" s="97" t="s">
        <v>778</v>
      </c>
      <c r="F629" s="98" t="s">
        <v>779</v>
      </c>
      <c r="G629" s="99" t="s">
        <v>256</v>
      </c>
      <c r="H629" s="100">
        <v>4</v>
      </c>
      <c r="I629" s="100"/>
      <c r="J629" s="100">
        <f t="shared" ref="J629:J635" si="20">ROUND(I629*H629,2)</f>
        <v>0</v>
      </c>
      <c r="K629" s="101"/>
      <c r="L629" s="21"/>
      <c r="M629" s="102" t="s">
        <v>0</v>
      </c>
      <c r="N629" s="103" t="s">
        <v>24</v>
      </c>
      <c r="O629" s="104">
        <v>0.45</v>
      </c>
      <c r="P629" s="104">
        <f t="shared" ref="P629:P637" si="21">O629*H629</f>
        <v>1.8</v>
      </c>
      <c r="Q629" s="104">
        <v>0</v>
      </c>
      <c r="R629" s="104">
        <f t="shared" ref="R629:R637" si="22">Q629*H629</f>
        <v>0</v>
      </c>
      <c r="S629" s="104">
        <v>0</v>
      </c>
      <c r="T629" s="105">
        <f t="shared" ref="T629:T637" si="23">S629*H629</f>
        <v>0</v>
      </c>
      <c r="U629" s="20"/>
      <c r="V629" s="20"/>
      <c r="W629" s="20"/>
      <c r="X629" s="20"/>
      <c r="Y629" s="20"/>
      <c r="Z629" s="20"/>
      <c r="AA629" s="20"/>
      <c r="AB629" s="20"/>
      <c r="AC629" s="20"/>
      <c r="AD629" s="20"/>
      <c r="AE629" s="20"/>
      <c r="AR629" s="106" t="s">
        <v>115</v>
      </c>
      <c r="AT629" s="106" t="s">
        <v>111</v>
      </c>
      <c r="AU629" s="106" t="s">
        <v>116</v>
      </c>
      <c r="AY629" s="12" t="s">
        <v>109</v>
      </c>
      <c r="BE629" s="107">
        <f t="shared" ref="BE629:BE637" si="24">IF(N629="základná",J629,0)</f>
        <v>0</v>
      </c>
      <c r="BF629" s="107">
        <f t="shared" ref="BF629:BF637" si="25">IF(N629="znížená",J629,0)</f>
        <v>0</v>
      </c>
      <c r="BG629" s="107">
        <f t="shared" ref="BG629:BG637" si="26">IF(N629="zákl. prenesená",J629,0)</f>
        <v>0</v>
      </c>
      <c r="BH629" s="107">
        <f t="shared" ref="BH629:BH637" si="27">IF(N629="zníž. prenesená",J629,0)</f>
        <v>0</v>
      </c>
      <c r="BI629" s="107">
        <f t="shared" ref="BI629:BI637" si="28">IF(N629="nulová",J629,0)</f>
        <v>0</v>
      </c>
      <c r="BJ629" s="12" t="s">
        <v>116</v>
      </c>
      <c r="BK629" s="107">
        <f t="shared" ref="BK629:BK637" si="29">ROUND(I629*H629,2)</f>
        <v>0</v>
      </c>
      <c r="BL629" s="12" t="s">
        <v>115</v>
      </c>
      <c r="BM629" s="106" t="s">
        <v>780</v>
      </c>
    </row>
    <row r="630" spans="1:65" s="2" customFormat="1" ht="24.2" customHeight="1" x14ac:dyDescent="0.2">
      <c r="A630" s="20"/>
      <c r="B630" s="95"/>
      <c r="C630" s="136"/>
      <c r="D630" s="136" t="s">
        <v>216</v>
      </c>
      <c r="E630" s="137" t="s">
        <v>781</v>
      </c>
      <c r="F630" s="138" t="s">
        <v>782</v>
      </c>
      <c r="G630" s="139" t="s">
        <v>256</v>
      </c>
      <c r="H630" s="140">
        <v>2</v>
      </c>
      <c r="I630" s="140"/>
      <c r="J630" s="140">
        <f t="shared" si="20"/>
        <v>0</v>
      </c>
      <c r="K630" s="141"/>
      <c r="L630" s="142"/>
      <c r="M630" s="143" t="s">
        <v>0</v>
      </c>
      <c r="N630" s="144" t="s">
        <v>24</v>
      </c>
      <c r="O630" s="104">
        <v>0</v>
      </c>
      <c r="P630" s="104">
        <f t="shared" si="21"/>
        <v>0</v>
      </c>
      <c r="Q630" s="104">
        <v>5.2999999999999998E-4</v>
      </c>
      <c r="R630" s="104">
        <f t="shared" si="22"/>
        <v>1.06E-3</v>
      </c>
      <c r="S630" s="104">
        <v>0</v>
      </c>
      <c r="T630" s="105">
        <f t="shared" si="23"/>
        <v>0</v>
      </c>
      <c r="U630" s="20"/>
      <c r="V630" s="20"/>
      <c r="W630" s="20"/>
      <c r="X630" s="20"/>
      <c r="Y630" s="20"/>
      <c r="Z630" s="20"/>
      <c r="AA630" s="20"/>
      <c r="AB630" s="20"/>
      <c r="AC630" s="20"/>
      <c r="AD630" s="20"/>
      <c r="AE630" s="20"/>
      <c r="AR630" s="106" t="s">
        <v>137</v>
      </c>
      <c r="AT630" s="106" t="s">
        <v>216</v>
      </c>
      <c r="AU630" s="106" t="s">
        <v>116</v>
      </c>
      <c r="AY630" s="12" t="s">
        <v>109</v>
      </c>
      <c r="BE630" s="107">
        <f t="shared" si="24"/>
        <v>0</v>
      </c>
      <c r="BF630" s="107">
        <f t="shared" si="25"/>
        <v>0</v>
      </c>
      <c r="BG630" s="107">
        <f t="shared" si="26"/>
        <v>0</v>
      </c>
      <c r="BH630" s="107">
        <f t="shared" si="27"/>
        <v>0</v>
      </c>
      <c r="BI630" s="107">
        <f t="shared" si="28"/>
        <v>0</v>
      </c>
      <c r="BJ630" s="12" t="s">
        <v>116</v>
      </c>
      <c r="BK630" s="107">
        <f t="shared" si="29"/>
        <v>0</v>
      </c>
      <c r="BL630" s="12" t="s">
        <v>115</v>
      </c>
      <c r="BM630" s="106" t="s">
        <v>783</v>
      </c>
    </row>
    <row r="631" spans="1:65" s="2" customFormat="1" ht="24.2" customHeight="1" x14ac:dyDescent="0.2">
      <c r="A631" s="20"/>
      <c r="B631" s="95"/>
      <c r="C631" s="136"/>
      <c r="D631" s="136" t="s">
        <v>216</v>
      </c>
      <c r="E631" s="137" t="s">
        <v>784</v>
      </c>
      <c r="F631" s="138" t="s">
        <v>785</v>
      </c>
      <c r="G631" s="139" t="s">
        <v>256</v>
      </c>
      <c r="H631" s="140">
        <v>2</v>
      </c>
      <c r="I631" s="140"/>
      <c r="J631" s="140">
        <f t="shared" si="20"/>
        <v>0</v>
      </c>
      <c r="K631" s="141"/>
      <c r="L631" s="142"/>
      <c r="M631" s="143" t="s">
        <v>0</v>
      </c>
      <c r="N631" s="144" t="s">
        <v>24</v>
      </c>
      <c r="O631" s="104">
        <v>0</v>
      </c>
      <c r="P631" s="104">
        <f t="shared" si="21"/>
        <v>0</v>
      </c>
      <c r="Q631" s="104">
        <v>8.0000000000000007E-5</v>
      </c>
      <c r="R631" s="104">
        <f t="shared" si="22"/>
        <v>1.6000000000000001E-4</v>
      </c>
      <c r="S631" s="104">
        <v>0</v>
      </c>
      <c r="T631" s="105">
        <f t="shared" si="23"/>
        <v>0</v>
      </c>
      <c r="U631" s="20"/>
      <c r="V631" s="20"/>
      <c r="W631" s="20"/>
      <c r="X631" s="20"/>
      <c r="Y631" s="20"/>
      <c r="Z631" s="20"/>
      <c r="AA631" s="20"/>
      <c r="AB631" s="20"/>
      <c r="AC631" s="20"/>
      <c r="AD631" s="20"/>
      <c r="AE631" s="20"/>
      <c r="AR631" s="106" t="s">
        <v>137</v>
      </c>
      <c r="AT631" s="106" t="s">
        <v>216</v>
      </c>
      <c r="AU631" s="106" t="s">
        <v>116</v>
      </c>
      <c r="AY631" s="12" t="s">
        <v>109</v>
      </c>
      <c r="BE631" s="107">
        <f t="shared" si="24"/>
        <v>0</v>
      </c>
      <c r="BF631" s="107">
        <f t="shared" si="25"/>
        <v>0</v>
      </c>
      <c r="BG631" s="107">
        <f t="shared" si="26"/>
        <v>0</v>
      </c>
      <c r="BH631" s="107">
        <f t="shared" si="27"/>
        <v>0</v>
      </c>
      <c r="BI631" s="107">
        <f t="shared" si="28"/>
        <v>0</v>
      </c>
      <c r="BJ631" s="12" t="s">
        <v>116</v>
      </c>
      <c r="BK631" s="107">
        <f t="shared" si="29"/>
        <v>0</v>
      </c>
      <c r="BL631" s="12" t="s">
        <v>115</v>
      </c>
      <c r="BM631" s="106" t="s">
        <v>786</v>
      </c>
    </row>
    <row r="632" spans="1:65" s="2" customFormat="1" ht="24.2" customHeight="1" x14ac:dyDescent="0.2">
      <c r="A632" s="20"/>
      <c r="B632" s="95"/>
      <c r="C632" s="96"/>
      <c r="D632" s="96" t="s">
        <v>111</v>
      </c>
      <c r="E632" s="97" t="s">
        <v>787</v>
      </c>
      <c r="F632" s="98" t="s">
        <v>788</v>
      </c>
      <c r="G632" s="99" t="s">
        <v>256</v>
      </c>
      <c r="H632" s="100">
        <v>2</v>
      </c>
      <c r="I632" s="100"/>
      <c r="J632" s="100">
        <f t="shared" si="20"/>
        <v>0</v>
      </c>
      <c r="K632" s="101"/>
      <c r="L632" s="21"/>
      <c r="M632" s="102" t="s">
        <v>0</v>
      </c>
      <c r="N632" s="103" t="s">
        <v>24</v>
      </c>
      <c r="O632" s="104">
        <v>0.27</v>
      </c>
      <c r="P632" s="104">
        <f t="shared" si="21"/>
        <v>0.54</v>
      </c>
      <c r="Q632" s="104">
        <v>0</v>
      </c>
      <c r="R632" s="104">
        <f t="shared" si="22"/>
        <v>0</v>
      </c>
      <c r="S632" s="104">
        <v>0</v>
      </c>
      <c r="T632" s="105">
        <f t="shared" si="23"/>
        <v>0</v>
      </c>
      <c r="U632" s="20"/>
      <c r="V632" s="20"/>
      <c r="W632" s="20"/>
      <c r="X632" s="20"/>
      <c r="Y632" s="20"/>
      <c r="Z632" s="20"/>
      <c r="AA632" s="20"/>
      <c r="AB632" s="20"/>
      <c r="AC632" s="20"/>
      <c r="AD632" s="20"/>
      <c r="AE632" s="20"/>
      <c r="AR632" s="106" t="s">
        <v>115</v>
      </c>
      <c r="AT632" s="106" t="s">
        <v>111</v>
      </c>
      <c r="AU632" s="106" t="s">
        <v>116</v>
      </c>
      <c r="AY632" s="12" t="s">
        <v>109</v>
      </c>
      <c r="BE632" s="107">
        <f t="shared" si="24"/>
        <v>0</v>
      </c>
      <c r="BF632" s="107">
        <f t="shared" si="25"/>
        <v>0</v>
      </c>
      <c r="BG632" s="107">
        <f t="shared" si="26"/>
        <v>0</v>
      </c>
      <c r="BH632" s="107">
        <f t="shared" si="27"/>
        <v>0</v>
      </c>
      <c r="BI632" s="107">
        <f t="shared" si="28"/>
        <v>0</v>
      </c>
      <c r="BJ632" s="12" t="s">
        <v>116</v>
      </c>
      <c r="BK632" s="107">
        <f t="shared" si="29"/>
        <v>0</v>
      </c>
      <c r="BL632" s="12" t="s">
        <v>115</v>
      </c>
      <c r="BM632" s="106" t="s">
        <v>789</v>
      </c>
    </row>
    <row r="633" spans="1:65" s="2" customFormat="1" ht="24.2" customHeight="1" x14ac:dyDescent="0.2">
      <c r="A633" s="20"/>
      <c r="B633" s="95"/>
      <c r="C633" s="136"/>
      <c r="D633" s="136" t="s">
        <v>216</v>
      </c>
      <c r="E633" s="137" t="s">
        <v>790</v>
      </c>
      <c r="F633" s="138" t="s">
        <v>791</v>
      </c>
      <c r="G633" s="139" t="s">
        <v>256</v>
      </c>
      <c r="H633" s="140">
        <v>2</v>
      </c>
      <c r="I633" s="140"/>
      <c r="J633" s="140">
        <f t="shared" si="20"/>
        <v>0</v>
      </c>
      <c r="K633" s="141"/>
      <c r="L633" s="142"/>
      <c r="M633" s="143" t="s">
        <v>0</v>
      </c>
      <c r="N633" s="144" t="s">
        <v>24</v>
      </c>
      <c r="O633" s="104">
        <v>0</v>
      </c>
      <c r="P633" s="104">
        <f t="shared" si="21"/>
        <v>0</v>
      </c>
      <c r="Q633" s="104">
        <v>8.0000000000000007E-5</v>
      </c>
      <c r="R633" s="104">
        <f t="shared" si="22"/>
        <v>1.6000000000000001E-4</v>
      </c>
      <c r="S633" s="104">
        <v>0</v>
      </c>
      <c r="T633" s="105">
        <f t="shared" si="23"/>
        <v>0</v>
      </c>
      <c r="U633" s="20"/>
      <c r="V633" s="20"/>
      <c r="W633" s="20"/>
      <c r="X633" s="20"/>
      <c r="Y633" s="20"/>
      <c r="Z633" s="20"/>
      <c r="AA633" s="20"/>
      <c r="AB633" s="20"/>
      <c r="AC633" s="20"/>
      <c r="AD633" s="20"/>
      <c r="AE633" s="20"/>
      <c r="AR633" s="106" t="s">
        <v>137</v>
      </c>
      <c r="AT633" s="106" t="s">
        <v>216</v>
      </c>
      <c r="AU633" s="106" t="s">
        <v>116</v>
      </c>
      <c r="AY633" s="12" t="s">
        <v>109</v>
      </c>
      <c r="BE633" s="107">
        <f t="shared" si="24"/>
        <v>0</v>
      </c>
      <c r="BF633" s="107">
        <f t="shared" si="25"/>
        <v>0</v>
      </c>
      <c r="BG633" s="107">
        <f t="shared" si="26"/>
        <v>0</v>
      </c>
      <c r="BH633" s="107">
        <f t="shared" si="27"/>
        <v>0</v>
      </c>
      <c r="BI633" s="107">
        <f t="shared" si="28"/>
        <v>0</v>
      </c>
      <c r="BJ633" s="12" t="s">
        <v>116</v>
      </c>
      <c r="BK633" s="107">
        <f t="shared" si="29"/>
        <v>0</v>
      </c>
      <c r="BL633" s="12" t="s">
        <v>115</v>
      </c>
      <c r="BM633" s="106" t="s">
        <v>792</v>
      </c>
    </row>
    <row r="634" spans="1:65" s="2" customFormat="1" ht="24.2" customHeight="1" x14ac:dyDescent="0.2">
      <c r="A634" s="20"/>
      <c r="B634" s="95"/>
      <c r="C634" s="96"/>
      <c r="D634" s="96" t="s">
        <v>111</v>
      </c>
      <c r="E634" s="97" t="s">
        <v>793</v>
      </c>
      <c r="F634" s="98" t="s">
        <v>794</v>
      </c>
      <c r="G634" s="99" t="s">
        <v>256</v>
      </c>
      <c r="H634" s="100">
        <v>2</v>
      </c>
      <c r="I634" s="100"/>
      <c r="J634" s="100">
        <f t="shared" si="20"/>
        <v>0</v>
      </c>
      <c r="K634" s="101"/>
      <c r="L634" s="21"/>
      <c r="M634" s="102" t="s">
        <v>0</v>
      </c>
      <c r="N634" s="103" t="s">
        <v>24</v>
      </c>
      <c r="O634" s="104">
        <v>0.499</v>
      </c>
      <c r="P634" s="104">
        <f t="shared" si="21"/>
        <v>0.998</v>
      </c>
      <c r="Q634" s="104">
        <v>2.0000000000000002E-5</v>
      </c>
      <c r="R634" s="104">
        <f t="shared" si="22"/>
        <v>4.0000000000000003E-5</v>
      </c>
      <c r="S634" s="104">
        <v>0</v>
      </c>
      <c r="T634" s="105">
        <f t="shared" si="23"/>
        <v>0</v>
      </c>
      <c r="U634" s="20"/>
      <c r="V634" s="20"/>
      <c r="W634" s="20"/>
      <c r="X634" s="20"/>
      <c r="Y634" s="20"/>
      <c r="Z634" s="20"/>
      <c r="AA634" s="20"/>
      <c r="AB634" s="20"/>
      <c r="AC634" s="20"/>
      <c r="AD634" s="20"/>
      <c r="AE634" s="20"/>
      <c r="AR634" s="106" t="s">
        <v>115</v>
      </c>
      <c r="AT634" s="106" t="s">
        <v>111</v>
      </c>
      <c r="AU634" s="106" t="s">
        <v>116</v>
      </c>
      <c r="AY634" s="12" t="s">
        <v>109</v>
      </c>
      <c r="BE634" s="107">
        <f t="shared" si="24"/>
        <v>0</v>
      </c>
      <c r="BF634" s="107">
        <f t="shared" si="25"/>
        <v>0</v>
      </c>
      <c r="BG634" s="107">
        <f t="shared" si="26"/>
        <v>0</v>
      </c>
      <c r="BH634" s="107">
        <f t="shared" si="27"/>
        <v>0</v>
      </c>
      <c r="BI634" s="107">
        <f t="shared" si="28"/>
        <v>0</v>
      </c>
      <c r="BJ634" s="12" t="s">
        <v>116</v>
      </c>
      <c r="BK634" s="107">
        <f t="shared" si="29"/>
        <v>0</v>
      </c>
      <c r="BL634" s="12" t="s">
        <v>115</v>
      </c>
      <c r="BM634" s="106" t="s">
        <v>795</v>
      </c>
    </row>
    <row r="635" spans="1:65" s="2" customFormat="1" ht="37.9" customHeight="1" x14ac:dyDescent="0.2">
      <c r="A635" s="20"/>
      <c r="B635" s="95"/>
      <c r="C635" s="136"/>
      <c r="D635" s="136" t="s">
        <v>216</v>
      </c>
      <c r="E635" s="137" t="s">
        <v>796</v>
      </c>
      <c r="F635" s="138" t="s">
        <v>797</v>
      </c>
      <c r="G635" s="139" t="s">
        <v>256</v>
      </c>
      <c r="H635" s="140">
        <v>2</v>
      </c>
      <c r="I635" s="140"/>
      <c r="J635" s="140">
        <f t="shared" si="20"/>
        <v>0</v>
      </c>
      <c r="K635" s="141"/>
      <c r="L635" s="142"/>
      <c r="M635" s="143" t="s">
        <v>0</v>
      </c>
      <c r="N635" s="144" t="s">
        <v>24</v>
      </c>
      <c r="O635" s="104">
        <v>0</v>
      </c>
      <c r="P635" s="104">
        <f t="shared" si="21"/>
        <v>0</v>
      </c>
      <c r="Q635" s="104">
        <v>4.2000000000000002E-4</v>
      </c>
      <c r="R635" s="104">
        <f t="shared" si="22"/>
        <v>8.4000000000000003E-4</v>
      </c>
      <c r="S635" s="104">
        <v>0</v>
      </c>
      <c r="T635" s="105">
        <f t="shared" si="23"/>
        <v>0</v>
      </c>
      <c r="U635" s="20"/>
      <c r="V635" s="20"/>
      <c r="W635" s="20"/>
      <c r="X635" s="20"/>
      <c r="Y635" s="20"/>
      <c r="Z635" s="20"/>
      <c r="AA635" s="20"/>
      <c r="AB635" s="20"/>
      <c r="AC635" s="20"/>
      <c r="AD635" s="20"/>
      <c r="AE635" s="20"/>
      <c r="AR635" s="106" t="s">
        <v>137</v>
      </c>
      <c r="AT635" s="106" t="s">
        <v>216</v>
      </c>
      <c r="AU635" s="106" t="s">
        <v>116</v>
      </c>
      <c r="AY635" s="12" t="s">
        <v>109</v>
      </c>
      <c r="BE635" s="107">
        <f t="shared" si="24"/>
        <v>0</v>
      </c>
      <c r="BF635" s="107">
        <f t="shared" si="25"/>
        <v>0</v>
      </c>
      <c r="BG635" s="107">
        <f t="shared" si="26"/>
        <v>0</v>
      </c>
      <c r="BH635" s="107">
        <f t="shared" si="27"/>
        <v>0</v>
      </c>
      <c r="BI635" s="107">
        <f t="shared" si="28"/>
        <v>0</v>
      </c>
      <c r="BJ635" s="12" t="s">
        <v>116</v>
      </c>
      <c r="BK635" s="107">
        <f t="shared" si="29"/>
        <v>0</v>
      </c>
      <c r="BL635" s="12" t="s">
        <v>115</v>
      </c>
      <c r="BM635" s="106" t="s">
        <v>798</v>
      </c>
    </row>
    <row r="636" spans="1:65" s="2" customFormat="1" ht="37.9" customHeight="1" x14ac:dyDescent="0.2">
      <c r="A636" s="20"/>
      <c r="B636" s="95"/>
      <c r="C636" s="96">
        <v>89</v>
      </c>
      <c r="D636" s="96" t="s">
        <v>111</v>
      </c>
      <c r="E636" s="97" t="s">
        <v>799</v>
      </c>
      <c r="F636" s="98" t="s">
        <v>800</v>
      </c>
      <c r="G636" s="99" t="s">
        <v>256</v>
      </c>
      <c r="H636" s="100">
        <v>4</v>
      </c>
      <c r="I636" s="100"/>
      <c r="J636" s="190">
        <f t="shared" ref="J636" si="30">SUM(H636*I636)</f>
        <v>0</v>
      </c>
      <c r="K636" s="101"/>
      <c r="L636" s="21"/>
      <c r="M636" s="102" t="s">
        <v>0</v>
      </c>
      <c r="N636" s="103" t="s">
        <v>24</v>
      </c>
      <c r="O636" s="104">
        <v>0</v>
      </c>
      <c r="P636" s="104">
        <f t="shared" si="21"/>
        <v>0</v>
      </c>
      <c r="Q636" s="104">
        <v>0</v>
      </c>
      <c r="R636" s="104">
        <f t="shared" si="22"/>
        <v>0</v>
      </c>
      <c r="S636" s="104">
        <v>0</v>
      </c>
      <c r="T636" s="105">
        <f t="shared" si="23"/>
        <v>0</v>
      </c>
      <c r="U636" s="20"/>
      <c r="V636" s="20"/>
      <c r="W636" s="20"/>
      <c r="X636" s="20"/>
      <c r="Y636" s="20"/>
      <c r="Z636" s="20"/>
      <c r="AA636" s="20"/>
      <c r="AB636" s="20"/>
      <c r="AC636" s="20"/>
      <c r="AD636" s="20"/>
      <c r="AE636" s="20"/>
      <c r="AR636" s="106" t="s">
        <v>115</v>
      </c>
      <c r="AT636" s="106" t="s">
        <v>111</v>
      </c>
      <c r="AU636" s="106" t="s">
        <v>116</v>
      </c>
      <c r="AY636" s="12" t="s">
        <v>109</v>
      </c>
      <c r="BE636" s="107">
        <f t="shared" si="24"/>
        <v>0</v>
      </c>
      <c r="BF636" s="107">
        <f t="shared" si="25"/>
        <v>0</v>
      </c>
      <c r="BG636" s="107">
        <f t="shared" si="26"/>
        <v>0</v>
      </c>
      <c r="BH636" s="107">
        <f t="shared" si="27"/>
        <v>0</v>
      </c>
      <c r="BI636" s="107">
        <f t="shared" si="28"/>
        <v>0</v>
      </c>
      <c r="BJ636" s="12" t="s">
        <v>116</v>
      </c>
      <c r="BK636" s="107">
        <f t="shared" si="29"/>
        <v>0</v>
      </c>
      <c r="BL636" s="12" t="s">
        <v>115</v>
      </c>
      <c r="BM636" s="106" t="s">
        <v>801</v>
      </c>
    </row>
    <row r="637" spans="1:65" s="2" customFormat="1" ht="24.2" customHeight="1" x14ac:dyDescent="0.2">
      <c r="A637" s="20"/>
      <c r="B637" s="95"/>
      <c r="C637" s="136">
        <v>90</v>
      </c>
      <c r="D637" s="136" t="s">
        <v>216</v>
      </c>
      <c r="E637" s="137" t="s">
        <v>802</v>
      </c>
      <c r="F637" s="138" t="s">
        <v>803</v>
      </c>
      <c r="G637" s="139" t="s">
        <v>256</v>
      </c>
      <c r="H637" s="140">
        <v>1.01</v>
      </c>
      <c r="I637" s="140"/>
      <c r="J637" s="140">
        <f>SUM(H637*I637)</f>
        <v>0</v>
      </c>
      <c r="K637" s="141"/>
      <c r="L637" s="142"/>
      <c r="M637" s="143" t="s">
        <v>0</v>
      </c>
      <c r="N637" s="144" t="s">
        <v>24</v>
      </c>
      <c r="O637" s="104">
        <v>0</v>
      </c>
      <c r="P637" s="104">
        <f t="shared" si="21"/>
        <v>0</v>
      </c>
      <c r="Q637" s="104">
        <v>0</v>
      </c>
      <c r="R637" s="104">
        <f t="shared" si="22"/>
        <v>0</v>
      </c>
      <c r="S637" s="104">
        <v>0</v>
      </c>
      <c r="T637" s="105">
        <f t="shared" si="23"/>
        <v>0</v>
      </c>
      <c r="U637" s="20"/>
      <c r="V637" s="20"/>
      <c r="W637" s="20"/>
      <c r="X637" s="20"/>
      <c r="Y637" s="20"/>
      <c r="Z637" s="20"/>
      <c r="AA637" s="20"/>
      <c r="AB637" s="20"/>
      <c r="AC637" s="20"/>
      <c r="AD637" s="20"/>
      <c r="AE637" s="20"/>
      <c r="AR637" s="106" t="s">
        <v>137</v>
      </c>
      <c r="AT637" s="106" t="s">
        <v>216</v>
      </c>
      <c r="AU637" s="106" t="s">
        <v>116</v>
      </c>
      <c r="AY637" s="12" t="s">
        <v>109</v>
      </c>
      <c r="BE637" s="107">
        <f t="shared" si="24"/>
        <v>0</v>
      </c>
      <c r="BF637" s="107">
        <f t="shared" si="25"/>
        <v>0</v>
      </c>
      <c r="BG637" s="107">
        <f t="shared" si="26"/>
        <v>0</v>
      </c>
      <c r="BH637" s="107">
        <f t="shared" si="27"/>
        <v>0</v>
      </c>
      <c r="BI637" s="107">
        <f t="shared" si="28"/>
        <v>0</v>
      </c>
      <c r="BJ637" s="12" t="s">
        <v>116</v>
      </c>
      <c r="BK637" s="107">
        <f t="shared" si="29"/>
        <v>0</v>
      </c>
      <c r="BL637" s="12" t="s">
        <v>115</v>
      </c>
      <c r="BM637" s="106" t="s">
        <v>804</v>
      </c>
    </row>
    <row r="638" spans="1:65" s="9" customFormat="1" x14ac:dyDescent="0.2">
      <c r="B638" s="115"/>
      <c r="D638" s="109" t="s">
        <v>117</v>
      </c>
      <c r="E638" s="116" t="s">
        <v>0</v>
      </c>
      <c r="F638" s="117" t="s">
        <v>805</v>
      </c>
      <c r="H638" s="118">
        <v>1.01</v>
      </c>
      <c r="I638" s="118"/>
      <c r="J638" s="118"/>
      <c r="L638" s="115"/>
      <c r="M638" s="119"/>
      <c r="N638" s="120"/>
      <c r="O638" s="120"/>
      <c r="P638" s="120"/>
      <c r="Q638" s="120"/>
      <c r="R638" s="120"/>
      <c r="S638" s="120"/>
      <c r="T638" s="121"/>
      <c r="AT638" s="116" t="s">
        <v>117</v>
      </c>
      <c r="AU638" s="116" t="s">
        <v>116</v>
      </c>
      <c r="AV638" s="9" t="s">
        <v>116</v>
      </c>
      <c r="AW638" s="9" t="s">
        <v>15</v>
      </c>
      <c r="AX638" s="9" t="s">
        <v>41</v>
      </c>
      <c r="AY638" s="116" t="s">
        <v>109</v>
      </c>
    </row>
    <row r="639" spans="1:65" s="10" customFormat="1" x14ac:dyDescent="0.2">
      <c r="B639" s="122"/>
      <c r="D639" s="109" t="s">
        <v>117</v>
      </c>
      <c r="E639" s="123" t="s">
        <v>0</v>
      </c>
      <c r="F639" s="124" t="s">
        <v>470</v>
      </c>
      <c r="H639" s="125">
        <v>1.01</v>
      </c>
      <c r="I639" s="125"/>
      <c r="J639" s="125"/>
      <c r="L639" s="122"/>
      <c r="M639" s="126"/>
      <c r="N639" s="127"/>
      <c r="O639" s="127"/>
      <c r="P639" s="127"/>
      <c r="Q639" s="127"/>
      <c r="R639" s="127"/>
      <c r="S639" s="127"/>
      <c r="T639" s="128"/>
      <c r="AT639" s="123" t="s">
        <v>117</v>
      </c>
      <c r="AU639" s="123" t="s">
        <v>116</v>
      </c>
      <c r="AV639" s="10" t="s">
        <v>115</v>
      </c>
      <c r="AW639" s="10" t="s">
        <v>15</v>
      </c>
      <c r="AX639" s="10" t="s">
        <v>42</v>
      </c>
      <c r="AY639" s="123" t="s">
        <v>109</v>
      </c>
    </row>
    <row r="640" spans="1:65" s="2" customFormat="1" ht="24.2" customHeight="1" x14ac:dyDescent="0.2">
      <c r="A640" s="20"/>
      <c r="B640" s="95"/>
      <c r="C640" s="136">
        <v>91</v>
      </c>
      <c r="D640" s="136" t="s">
        <v>216</v>
      </c>
      <c r="E640" s="137" t="s">
        <v>806</v>
      </c>
      <c r="F640" s="138" t="s">
        <v>807</v>
      </c>
      <c r="G640" s="139" t="s">
        <v>256</v>
      </c>
      <c r="H640" s="140">
        <v>3.03</v>
      </c>
      <c r="I640" s="140"/>
      <c r="J640" s="140">
        <f>SUM(H640*I640)</f>
        <v>0</v>
      </c>
      <c r="K640" s="141"/>
      <c r="L640" s="142"/>
      <c r="M640" s="143" t="s">
        <v>0</v>
      </c>
      <c r="N640" s="144" t="s">
        <v>24</v>
      </c>
      <c r="O640" s="104">
        <v>0</v>
      </c>
      <c r="P640" s="104">
        <f>O640*H640</f>
        <v>0</v>
      </c>
      <c r="Q640" s="104">
        <v>0</v>
      </c>
      <c r="R640" s="104">
        <f>Q640*H640</f>
        <v>0</v>
      </c>
      <c r="S640" s="104">
        <v>0</v>
      </c>
      <c r="T640" s="105">
        <f>S640*H640</f>
        <v>0</v>
      </c>
      <c r="U640" s="20"/>
      <c r="V640" s="20"/>
      <c r="W640" s="20"/>
      <c r="X640" s="20"/>
      <c r="Y640" s="20"/>
      <c r="Z640" s="20"/>
      <c r="AA640" s="20"/>
      <c r="AB640" s="20"/>
      <c r="AC640" s="20"/>
      <c r="AD640" s="20"/>
      <c r="AE640" s="20"/>
      <c r="AR640" s="106" t="s">
        <v>137</v>
      </c>
      <c r="AT640" s="106" t="s">
        <v>216</v>
      </c>
      <c r="AU640" s="106" t="s">
        <v>116</v>
      </c>
      <c r="AY640" s="12" t="s">
        <v>109</v>
      </c>
      <c r="BE640" s="107">
        <f>IF(N640="základná",J640,0)</f>
        <v>0</v>
      </c>
      <c r="BF640" s="107">
        <f>IF(N640="znížená",J640,0)</f>
        <v>0</v>
      </c>
      <c r="BG640" s="107">
        <f>IF(N640="zákl. prenesená",J640,0)</f>
        <v>0</v>
      </c>
      <c r="BH640" s="107">
        <f>IF(N640="zníž. prenesená",J640,0)</f>
        <v>0</v>
      </c>
      <c r="BI640" s="107">
        <f>IF(N640="nulová",J640,0)</f>
        <v>0</v>
      </c>
      <c r="BJ640" s="12" t="s">
        <v>116</v>
      </c>
      <c r="BK640" s="107">
        <f>ROUND(I640*H640,2)</f>
        <v>0</v>
      </c>
      <c r="BL640" s="12" t="s">
        <v>115</v>
      </c>
      <c r="BM640" s="106" t="s">
        <v>808</v>
      </c>
    </row>
    <row r="641" spans="1:65" s="9" customFormat="1" x14ac:dyDescent="0.2">
      <c r="B641" s="115"/>
      <c r="D641" s="109" t="s">
        <v>117</v>
      </c>
      <c r="E641" s="116" t="s">
        <v>0</v>
      </c>
      <c r="F641" s="117" t="s">
        <v>809</v>
      </c>
      <c r="H641" s="118">
        <v>3.03</v>
      </c>
      <c r="I641" s="118"/>
      <c r="J641" s="118"/>
      <c r="L641" s="115"/>
      <c r="M641" s="119"/>
      <c r="N641" s="120"/>
      <c r="O641" s="120"/>
      <c r="P641" s="120"/>
      <c r="Q641" s="120"/>
      <c r="R641" s="120"/>
      <c r="S641" s="120"/>
      <c r="T641" s="121"/>
      <c r="AT641" s="116" t="s">
        <v>117</v>
      </c>
      <c r="AU641" s="116" t="s">
        <v>116</v>
      </c>
      <c r="AV641" s="9" t="s">
        <v>116</v>
      </c>
      <c r="AW641" s="9" t="s">
        <v>15</v>
      </c>
      <c r="AX641" s="9" t="s">
        <v>41</v>
      </c>
      <c r="AY641" s="116" t="s">
        <v>109</v>
      </c>
    </row>
    <row r="642" spans="1:65" s="10" customFormat="1" x14ac:dyDescent="0.2">
      <c r="B642" s="122"/>
      <c r="D642" s="109" t="s">
        <v>117</v>
      </c>
      <c r="E642" s="123" t="s">
        <v>0</v>
      </c>
      <c r="F642" s="124" t="s">
        <v>470</v>
      </c>
      <c r="H642" s="125">
        <v>3.03</v>
      </c>
      <c r="I642" s="125"/>
      <c r="J642" s="125"/>
      <c r="L642" s="122"/>
      <c r="M642" s="126"/>
      <c r="N642" s="127"/>
      <c r="O642" s="127"/>
      <c r="P642" s="127"/>
      <c r="Q642" s="127"/>
      <c r="R642" s="127"/>
      <c r="S642" s="127"/>
      <c r="T642" s="128"/>
      <c r="AT642" s="123" t="s">
        <v>117</v>
      </c>
      <c r="AU642" s="123" t="s">
        <v>116</v>
      </c>
      <c r="AV642" s="10" t="s">
        <v>115</v>
      </c>
      <c r="AW642" s="10" t="s">
        <v>15</v>
      </c>
      <c r="AX642" s="10" t="s">
        <v>42</v>
      </c>
      <c r="AY642" s="123" t="s">
        <v>109</v>
      </c>
    </row>
    <row r="643" spans="1:65" s="2" customFormat="1" ht="33" customHeight="1" x14ac:dyDescent="0.2">
      <c r="A643" s="20"/>
      <c r="B643" s="95"/>
      <c r="C643" s="96">
        <v>92</v>
      </c>
      <c r="D643" s="96" t="s">
        <v>111</v>
      </c>
      <c r="E643" s="97" t="s">
        <v>810</v>
      </c>
      <c r="F643" s="98" t="s">
        <v>811</v>
      </c>
      <c r="G643" s="99" t="s">
        <v>256</v>
      </c>
      <c r="H643" s="100">
        <v>7</v>
      </c>
      <c r="I643" s="100"/>
      <c r="J643" s="190">
        <f t="shared" ref="J643:J645" si="31">SUM(H643*I643)</f>
        <v>0</v>
      </c>
      <c r="K643" s="101"/>
      <c r="L643" s="21"/>
      <c r="M643" s="102" t="s">
        <v>0</v>
      </c>
      <c r="N643" s="103" t="s">
        <v>24</v>
      </c>
      <c r="O643" s="104">
        <v>0</v>
      </c>
      <c r="P643" s="104">
        <f t="shared" ref="P643:P651" si="32">O643*H643</f>
        <v>0</v>
      </c>
      <c r="Q643" s="104">
        <v>0</v>
      </c>
      <c r="R643" s="104">
        <f t="shared" ref="R643:R651" si="33">Q643*H643</f>
        <v>0</v>
      </c>
      <c r="S643" s="104">
        <v>0</v>
      </c>
      <c r="T643" s="105">
        <f t="shared" ref="T643:T651" si="34">S643*H643</f>
        <v>0</v>
      </c>
      <c r="U643" s="20"/>
      <c r="V643" s="20"/>
      <c r="W643" s="20"/>
      <c r="X643" s="20"/>
      <c r="Y643" s="20"/>
      <c r="Z643" s="20"/>
      <c r="AA643" s="20"/>
      <c r="AB643" s="20"/>
      <c r="AC643" s="20"/>
      <c r="AD643" s="20"/>
      <c r="AE643" s="20"/>
      <c r="AR643" s="106" t="s">
        <v>115</v>
      </c>
      <c r="AT643" s="106" t="s">
        <v>111</v>
      </c>
      <c r="AU643" s="106" t="s">
        <v>116</v>
      </c>
      <c r="AY643" s="12" t="s">
        <v>109</v>
      </c>
      <c r="BE643" s="107">
        <f t="shared" ref="BE643:BE651" si="35">IF(N643="základná",J643,0)</f>
        <v>0</v>
      </c>
      <c r="BF643" s="107">
        <f t="shared" ref="BF643:BF651" si="36">IF(N643="znížená",J643,0)</f>
        <v>0</v>
      </c>
      <c r="BG643" s="107">
        <f t="shared" ref="BG643:BG651" si="37">IF(N643="zákl. prenesená",J643,0)</f>
        <v>0</v>
      </c>
      <c r="BH643" s="107">
        <f t="shared" ref="BH643:BH651" si="38">IF(N643="zníž. prenesená",J643,0)</f>
        <v>0</v>
      </c>
      <c r="BI643" s="107">
        <f t="shared" ref="BI643:BI651" si="39">IF(N643="nulová",J643,0)</f>
        <v>0</v>
      </c>
      <c r="BJ643" s="12" t="s">
        <v>116</v>
      </c>
      <c r="BK643" s="107">
        <f t="shared" ref="BK643:BK651" si="40">ROUND(I643*H643,2)</f>
        <v>0</v>
      </c>
      <c r="BL643" s="12" t="s">
        <v>115</v>
      </c>
      <c r="BM643" s="106" t="s">
        <v>812</v>
      </c>
    </row>
    <row r="644" spans="1:65" s="2" customFormat="1" ht="37.9" customHeight="1" x14ac:dyDescent="0.2">
      <c r="A644" s="20"/>
      <c r="B644" s="95"/>
      <c r="C644" s="136">
        <v>93</v>
      </c>
      <c r="D644" s="136" t="s">
        <v>216</v>
      </c>
      <c r="E644" s="137" t="s">
        <v>813</v>
      </c>
      <c r="F644" s="138" t="s">
        <v>814</v>
      </c>
      <c r="G644" s="139" t="s">
        <v>256</v>
      </c>
      <c r="H644" s="140">
        <v>7</v>
      </c>
      <c r="I644" s="140"/>
      <c r="J644" s="140">
        <f t="shared" si="31"/>
        <v>0</v>
      </c>
      <c r="K644" s="141"/>
      <c r="L644" s="142"/>
      <c r="M644" s="143" t="s">
        <v>0</v>
      </c>
      <c r="N644" s="144" t="s">
        <v>24</v>
      </c>
      <c r="O644" s="104">
        <v>0</v>
      </c>
      <c r="P644" s="104">
        <f t="shared" si="32"/>
        <v>0</v>
      </c>
      <c r="Q644" s="104">
        <v>0</v>
      </c>
      <c r="R644" s="104">
        <f t="shared" si="33"/>
        <v>0</v>
      </c>
      <c r="S644" s="104">
        <v>0</v>
      </c>
      <c r="T644" s="105">
        <f t="shared" si="34"/>
        <v>0</v>
      </c>
      <c r="U644" s="20"/>
      <c r="V644" s="20"/>
      <c r="W644" s="20"/>
      <c r="X644" s="20"/>
      <c r="Y644" s="20"/>
      <c r="Z644" s="20"/>
      <c r="AA644" s="20"/>
      <c r="AB644" s="20"/>
      <c r="AC644" s="20"/>
      <c r="AD644" s="20"/>
      <c r="AE644" s="20"/>
      <c r="AR644" s="106" t="s">
        <v>137</v>
      </c>
      <c r="AT644" s="106" t="s">
        <v>216</v>
      </c>
      <c r="AU644" s="106" t="s">
        <v>116</v>
      </c>
      <c r="AY644" s="12" t="s">
        <v>109</v>
      </c>
      <c r="BE644" s="107">
        <f t="shared" si="35"/>
        <v>0</v>
      </c>
      <c r="BF644" s="107">
        <f t="shared" si="36"/>
        <v>0</v>
      </c>
      <c r="BG644" s="107">
        <f t="shared" si="37"/>
        <v>0</v>
      </c>
      <c r="BH644" s="107">
        <f t="shared" si="38"/>
        <v>0</v>
      </c>
      <c r="BI644" s="107">
        <f t="shared" si="39"/>
        <v>0</v>
      </c>
      <c r="BJ644" s="12" t="s">
        <v>116</v>
      </c>
      <c r="BK644" s="107">
        <f t="shared" si="40"/>
        <v>0</v>
      </c>
      <c r="BL644" s="12" t="s">
        <v>115</v>
      </c>
      <c r="BM644" s="106" t="s">
        <v>815</v>
      </c>
    </row>
    <row r="645" spans="1:65" s="2" customFormat="1" ht="44.25" customHeight="1" x14ac:dyDescent="0.2">
      <c r="A645" s="20"/>
      <c r="B645" s="95"/>
      <c r="C645" s="136">
        <v>94</v>
      </c>
      <c r="D645" s="136" t="s">
        <v>216</v>
      </c>
      <c r="E645" s="137" t="s">
        <v>816</v>
      </c>
      <c r="F645" s="138" t="s">
        <v>817</v>
      </c>
      <c r="G645" s="139" t="s">
        <v>256</v>
      </c>
      <c r="H645" s="140">
        <v>7</v>
      </c>
      <c r="I645" s="140"/>
      <c r="J645" s="140">
        <f t="shared" si="31"/>
        <v>0</v>
      </c>
      <c r="K645" s="141"/>
      <c r="L645" s="142"/>
      <c r="M645" s="143" t="s">
        <v>0</v>
      </c>
      <c r="N645" s="144" t="s">
        <v>24</v>
      </c>
      <c r="O645" s="104">
        <v>0</v>
      </c>
      <c r="P645" s="104">
        <f t="shared" si="32"/>
        <v>0</v>
      </c>
      <c r="Q645" s="104">
        <v>0</v>
      </c>
      <c r="R645" s="104">
        <f t="shared" si="33"/>
        <v>0</v>
      </c>
      <c r="S645" s="104">
        <v>0</v>
      </c>
      <c r="T645" s="105">
        <f t="shared" si="34"/>
        <v>0</v>
      </c>
      <c r="U645" s="20"/>
      <c r="V645" s="20"/>
      <c r="W645" s="20"/>
      <c r="X645" s="20"/>
      <c r="Y645" s="20"/>
      <c r="Z645" s="20"/>
      <c r="AA645" s="20"/>
      <c r="AB645" s="20"/>
      <c r="AC645" s="20"/>
      <c r="AD645" s="20"/>
      <c r="AE645" s="20"/>
      <c r="AR645" s="106" t="s">
        <v>137</v>
      </c>
      <c r="AT645" s="106" t="s">
        <v>216</v>
      </c>
      <c r="AU645" s="106" t="s">
        <v>116</v>
      </c>
      <c r="AY645" s="12" t="s">
        <v>109</v>
      </c>
      <c r="BE645" s="107">
        <f t="shared" si="35"/>
        <v>0</v>
      </c>
      <c r="BF645" s="107">
        <f t="shared" si="36"/>
        <v>0</v>
      </c>
      <c r="BG645" s="107">
        <f t="shared" si="37"/>
        <v>0</v>
      </c>
      <c r="BH645" s="107">
        <f t="shared" si="38"/>
        <v>0</v>
      </c>
      <c r="BI645" s="107">
        <f t="shared" si="39"/>
        <v>0</v>
      </c>
      <c r="BJ645" s="12" t="s">
        <v>116</v>
      </c>
      <c r="BK645" s="107">
        <f t="shared" si="40"/>
        <v>0</v>
      </c>
      <c r="BL645" s="12" t="s">
        <v>115</v>
      </c>
      <c r="BM645" s="106" t="s">
        <v>818</v>
      </c>
    </row>
    <row r="646" spans="1:65" s="2" customFormat="1" ht="44.25" customHeight="1" x14ac:dyDescent="0.2">
      <c r="A646" s="20"/>
      <c r="B646" s="95"/>
      <c r="C646" s="136">
        <v>95</v>
      </c>
      <c r="D646" s="136" t="s">
        <v>216</v>
      </c>
      <c r="E646" s="137" t="s">
        <v>819</v>
      </c>
      <c r="F646" s="138" t="s">
        <v>820</v>
      </c>
      <c r="G646" s="139" t="s">
        <v>256</v>
      </c>
      <c r="H646" s="140">
        <v>7</v>
      </c>
      <c r="I646" s="140"/>
      <c r="J646" s="140">
        <f>SUM(H646*I646)</f>
        <v>0</v>
      </c>
      <c r="K646" s="141"/>
      <c r="L646" s="142"/>
      <c r="M646" s="143" t="s">
        <v>0</v>
      </c>
      <c r="N646" s="144" t="s">
        <v>24</v>
      </c>
      <c r="O646" s="104">
        <v>0</v>
      </c>
      <c r="P646" s="104">
        <f t="shared" si="32"/>
        <v>0</v>
      </c>
      <c r="Q646" s="104">
        <v>0</v>
      </c>
      <c r="R646" s="104">
        <f t="shared" si="33"/>
        <v>0</v>
      </c>
      <c r="S646" s="104">
        <v>0</v>
      </c>
      <c r="T646" s="105">
        <f t="shared" si="34"/>
        <v>0</v>
      </c>
      <c r="U646" s="20"/>
      <c r="V646" s="20"/>
      <c r="W646" s="20"/>
      <c r="X646" s="20"/>
      <c r="Y646" s="20"/>
      <c r="Z646" s="20"/>
      <c r="AA646" s="20"/>
      <c r="AB646" s="20"/>
      <c r="AC646" s="20"/>
      <c r="AD646" s="20"/>
      <c r="AE646" s="20"/>
      <c r="AR646" s="106" t="s">
        <v>137</v>
      </c>
      <c r="AT646" s="106" t="s">
        <v>216</v>
      </c>
      <c r="AU646" s="106" t="s">
        <v>116</v>
      </c>
      <c r="AY646" s="12" t="s">
        <v>109</v>
      </c>
      <c r="BE646" s="107">
        <f t="shared" si="35"/>
        <v>0</v>
      </c>
      <c r="BF646" s="107">
        <f t="shared" si="36"/>
        <v>0</v>
      </c>
      <c r="BG646" s="107">
        <f t="shared" si="37"/>
        <v>0</v>
      </c>
      <c r="BH646" s="107">
        <f t="shared" si="38"/>
        <v>0</v>
      </c>
      <c r="BI646" s="107">
        <f t="shared" si="39"/>
        <v>0</v>
      </c>
      <c r="BJ646" s="12" t="s">
        <v>116</v>
      </c>
      <c r="BK646" s="107">
        <f t="shared" si="40"/>
        <v>0</v>
      </c>
      <c r="BL646" s="12" t="s">
        <v>115</v>
      </c>
      <c r="BM646" s="106" t="s">
        <v>821</v>
      </c>
    </row>
    <row r="647" spans="1:65" s="2" customFormat="1" ht="21.75" customHeight="1" x14ac:dyDescent="0.2">
      <c r="A647" s="20"/>
      <c r="B647" s="95"/>
      <c r="C647" s="96">
        <v>96</v>
      </c>
      <c r="D647" s="96" t="s">
        <v>111</v>
      </c>
      <c r="E647" s="97" t="s">
        <v>822</v>
      </c>
      <c r="F647" s="98" t="s">
        <v>823</v>
      </c>
      <c r="G647" s="99" t="s">
        <v>256</v>
      </c>
      <c r="H647" s="100">
        <v>2</v>
      </c>
      <c r="I647" s="100"/>
      <c r="J647" s="190">
        <f t="shared" ref="J647" si="41">SUM(H647*I647)</f>
        <v>0</v>
      </c>
      <c r="K647" s="101"/>
      <c r="L647" s="21"/>
      <c r="M647" s="102" t="s">
        <v>0</v>
      </c>
      <c r="N647" s="103" t="s">
        <v>24</v>
      </c>
      <c r="O647" s="104">
        <v>0</v>
      </c>
      <c r="P647" s="104">
        <f t="shared" si="32"/>
        <v>0</v>
      </c>
      <c r="Q647" s="104">
        <v>0</v>
      </c>
      <c r="R647" s="104">
        <f t="shared" si="33"/>
        <v>0</v>
      </c>
      <c r="S647" s="104">
        <v>0</v>
      </c>
      <c r="T647" s="105">
        <f t="shared" si="34"/>
        <v>0</v>
      </c>
      <c r="U647" s="20"/>
      <c r="V647" s="20"/>
      <c r="W647" s="20"/>
      <c r="X647" s="20"/>
      <c r="Y647" s="20"/>
      <c r="Z647" s="20"/>
      <c r="AA647" s="20"/>
      <c r="AB647" s="20"/>
      <c r="AC647" s="20"/>
      <c r="AD647" s="20"/>
      <c r="AE647" s="20"/>
      <c r="AR647" s="106" t="s">
        <v>115</v>
      </c>
      <c r="AT647" s="106" t="s">
        <v>111</v>
      </c>
      <c r="AU647" s="106" t="s">
        <v>116</v>
      </c>
      <c r="AY647" s="12" t="s">
        <v>109</v>
      </c>
      <c r="BE647" s="107">
        <f t="shared" si="35"/>
        <v>0</v>
      </c>
      <c r="BF647" s="107">
        <f t="shared" si="36"/>
        <v>0</v>
      </c>
      <c r="BG647" s="107">
        <f t="shared" si="37"/>
        <v>0</v>
      </c>
      <c r="BH647" s="107">
        <f t="shared" si="38"/>
        <v>0</v>
      </c>
      <c r="BI647" s="107">
        <f t="shared" si="39"/>
        <v>0</v>
      </c>
      <c r="BJ647" s="12" t="s">
        <v>116</v>
      </c>
      <c r="BK647" s="107">
        <f t="shared" si="40"/>
        <v>0</v>
      </c>
      <c r="BL647" s="12" t="s">
        <v>115</v>
      </c>
      <c r="BM647" s="106" t="s">
        <v>824</v>
      </c>
    </row>
    <row r="648" spans="1:65" s="2" customFormat="1" ht="24.2" customHeight="1" x14ac:dyDescent="0.2">
      <c r="A648" s="20"/>
      <c r="B648" s="95"/>
      <c r="C648" s="136">
        <v>97</v>
      </c>
      <c r="D648" s="136" t="s">
        <v>216</v>
      </c>
      <c r="E648" s="137" t="s">
        <v>825</v>
      </c>
      <c r="F648" s="138" t="s">
        <v>826</v>
      </c>
      <c r="G648" s="139" t="s">
        <v>256</v>
      </c>
      <c r="H648" s="140">
        <v>2</v>
      </c>
      <c r="I648" s="140"/>
      <c r="J648" s="140">
        <f>SUM(H648*I648)</f>
        <v>0</v>
      </c>
      <c r="K648" s="141"/>
      <c r="L648" s="142"/>
      <c r="M648" s="143" t="s">
        <v>0</v>
      </c>
      <c r="N648" s="144" t="s">
        <v>24</v>
      </c>
      <c r="O648" s="104">
        <v>0</v>
      </c>
      <c r="P648" s="104">
        <f t="shared" si="32"/>
        <v>0</v>
      </c>
      <c r="Q648" s="104">
        <v>0</v>
      </c>
      <c r="R648" s="104">
        <f t="shared" si="33"/>
        <v>0</v>
      </c>
      <c r="S648" s="104">
        <v>0</v>
      </c>
      <c r="T648" s="105">
        <f t="shared" si="34"/>
        <v>0</v>
      </c>
      <c r="U648" s="20"/>
      <c r="V648" s="20"/>
      <c r="W648" s="20"/>
      <c r="X648" s="20"/>
      <c r="Y648" s="20"/>
      <c r="Z648" s="20"/>
      <c r="AA648" s="20"/>
      <c r="AB648" s="20"/>
      <c r="AC648" s="20"/>
      <c r="AD648" s="20"/>
      <c r="AE648" s="20"/>
      <c r="AR648" s="106" t="s">
        <v>137</v>
      </c>
      <c r="AT648" s="106" t="s">
        <v>216</v>
      </c>
      <c r="AU648" s="106" t="s">
        <v>116</v>
      </c>
      <c r="AY648" s="12" t="s">
        <v>109</v>
      </c>
      <c r="BE648" s="107">
        <f t="shared" si="35"/>
        <v>0</v>
      </c>
      <c r="BF648" s="107">
        <f t="shared" si="36"/>
        <v>0</v>
      </c>
      <c r="BG648" s="107">
        <f t="shared" si="37"/>
        <v>0</v>
      </c>
      <c r="BH648" s="107">
        <f t="shared" si="38"/>
        <v>0</v>
      </c>
      <c r="BI648" s="107">
        <f t="shared" si="39"/>
        <v>0</v>
      </c>
      <c r="BJ648" s="12" t="s">
        <v>116</v>
      </c>
      <c r="BK648" s="107">
        <f t="shared" si="40"/>
        <v>0</v>
      </c>
      <c r="BL648" s="12" t="s">
        <v>115</v>
      </c>
      <c r="BM648" s="106" t="s">
        <v>827</v>
      </c>
    </row>
    <row r="649" spans="1:65" s="2" customFormat="1" ht="33" customHeight="1" x14ac:dyDescent="0.2">
      <c r="A649" s="20"/>
      <c r="B649" s="95"/>
      <c r="C649" s="96">
        <v>98</v>
      </c>
      <c r="D649" s="96" t="s">
        <v>111</v>
      </c>
      <c r="E649" s="97" t="s">
        <v>828</v>
      </c>
      <c r="F649" s="98" t="s">
        <v>829</v>
      </c>
      <c r="G649" s="99" t="s">
        <v>256</v>
      </c>
      <c r="H649" s="100">
        <v>4</v>
      </c>
      <c r="I649" s="100"/>
      <c r="J649" s="190">
        <f t="shared" ref="J649" si="42">SUM(H649*I649)</f>
        <v>0</v>
      </c>
      <c r="K649" s="101"/>
      <c r="L649" s="21"/>
      <c r="M649" s="102" t="s">
        <v>0</v>
      </c>
      <c r="N649" s="103" t="s">
        <v>24</v>
      </c>
      <c r="O649" s="104">
        <v>0</v>
      </c>
      <c r="P649" s="104">
        <f t="shared" si="32"/>
        <v>0</v>
      </c>
      <c r="Q649" s="104">
        <v>0</v>
      </c>
      <c r="R649" s="104">
        <f t="shared" si="33"/>
        <v>0</v>
      </c>
      <c r="S649" s="104">
        <v>0</v>
      </c>
      <c r="T649" s="105">
        <f t="shared" si="34"/>
        <v>0</v>
      </c>
      <c r="U649" s="20"/>
      <c r="V649" s="20"/>
      <c r="W649" s="20"/>
      <c r="X649" s="20"/>
      <c r="Y649" s="20"/>
      <c r="Z649" s="20"/>
      <c r="AA649" s="20"/>
      <c r="AB649" s="20"/>
      <c r="AC649" s="20"/>
      <c r="AD649" s="20"/>
      <c r="AE649" s="20"/>
      <c r="AR649" s="106" t="s">
        <v>115</v>
      </c>
      <c r="AT649" s="106" t="s">
        <v>111</v>
      </c>
      <c r="AU649" s="106" t="s">
        <v>116</v>
      </c>
      <c r="AY649" s="12" t="s">
        <v>109</v>
      </c>
      <c r="BE649" s="107">
        <f t="shared" si="35"/>
        <v>0</v>
      </c>
      <c r="BF649" s="107">
        <f t="shared" si="36"/>
        <v>0</v>
      </c>
      <c r="BG649" s="107">
        <f t="shared" si="37"/>
        <v>0</v>
      </c>
      <c r="BH649" s="107">
        <f t="shared" si="38"/>
        <v>0</v>
      </c>
      <c r="BI649" s="107">
        <f t="shared" si="39"/>
        <v>0</v>
      </c>
      <c r="BJ649" s="12" t="s">
        <v>116</v>
      </c>
      <c r="BK649" s="107">
        <f t="shared" si="40"/>
        <v>0</v>
      </c>
      <c r="BL649" s="12" t="s">
        <v>115</v>
      </c>
      <c r="BM649" s="106" t="s">
        <v>830</v>
      </c>
    </row>
    <row r="650" spans="1:65" s="2" customFormat="1" ht="24.2" customHeight="1" x14ac:dyDescent="0.2">
      <c r="A650" s="20"/>
      <c r="B650" s="95"/>
      <c r="C650" s="136">
        <v>99</v>
      </c>
      <c r="D650" s="136" t="s">
        <v>216</v>
      </c>
      <c r="E650" s="137" t="s">
        <v>831</v>
      </c>
      <c r="F650" s="138" t="s">
        <v>832</v>
      </c>
      <c r="G650" s="139" t="s">
        <v>256</v>
      </c>
      <c r="H650" s="140">
        <v>4</v>
      </c>
      <c r="I650" s="140"/>
      <c r="J650" s="140">
        <f>SUM(H650*I650)</f>
        <v>0</v>
      </c>
      <c r="K650" s="141"/>
      <c r="L650" s="142"/>
      <c r="M650" s="143" t="s">
        <v>0</v>
      </c>
      <c r="N650" s="144" t="s">
        <v>24</v>
      </c>
      <c r="O650" s="104">
        <v>0</v>
      </c>
      <c r="P650" s="104">
        <f t="shared" si="32"/>
        <v>0</v>
      </c>
      <c r="Q650" s="104">
        <v>0</v>
      </c>
      <c r="R650" s="104">
        <f t="shared" si="33"/>
        <v>0</v>
      </c>
      <c r="S650" s="104">
        <v>0</v>
      </c>
      <c r="T650" s="105">
        <f t="shared" si="34"/>
        <v>0</v>
      </c>
      <c r="U650" s="20"/>
      <c r="V650" s="20"/>
      <c r="W650" s="20"/>
      <c r="X650" s="20"/>
      <c r="Y650" s="20"/>
      <c r="Z650" s="20"/>
      <c r="AA650" s="20"/>
      <c r="AB650" s="20"/>
      <c r="AC650" s="20"/>
      <c r="AD650" s="20"/>
      <c r="AE650" s="20"/>
      <c r="AR650" s="106" t="s">
        <v>137</v>
      </c>
      <c r="AT650" s="106" t="s">
        <v>216</v>
      </c>
      <c r="AU650" s="106" t="s">
        <v>116</v>
      </c>
      <c r="AY650" s="12" t="s">
        <v>109</v>
      </c>
      <c r="BE650" s="107">
        <f t="shared" si="35"/>
        <v>0</v>
      </c>
      <c r="BF650" s="107">
        <f t="shared" si="36"/>
        <v>0</v>
      </c>
      <c r="BG650" s="107">
        <f t="shared" si="37"/>
        <v>0</v>
      </c>
      <c r="BH650" s="107">
        <f t="shared" si="38"/>
        <v>0</v>
      </c>
      <c r="BI650" s="107">
        <f t="shared" si="39"/>
        <v>0</v>
      </c>
      <c r="BJ650" s="12" t="s">
        <v>116</v>
      </c>
      <c r="BK650" s="107">
        <f t="shared" si="40"/>
        <v>0</v>
      </c>
      <c r="BL650" s="12" t="s">
        <v>115</v>
      </c>
      <c r="BM650" s="106" t="s">
        <v>833</v>
      </c>
    </row>
    <row r="651" spans="1:65" s="2" customFormat="1" ht="21.75" customHeight="1" x14ac:dyDescent="0.2">
      <c r="A651" s="20"/>
      <c r="B651" s="95"/>
      <c r="C651" s="96">
        <v>100</v>
      </c>
      <c r="D651" s="96" t="s">
        <v>111</v>
      </c>
      <c r="E651" s="97" t="s">
        <v>834</v>
      </c>
      <c r="F651" s="98" t="s">
        <v>835</v>
      </c>
      <c r="G651" s="99" t="s">
        <v>362</v>
      </c>
      <c r="H651" s="100">
        <v>93</v>
      </c>
      <c r="I651" s="100"/>
      <c r="J651" s="190">
        <f t="shared" ref="J651" si="43">SUM(H651*I651)</f>
        <v>0</v>
      </c>
      <c r="K651" s="101"/>
      <c r="L651" s="21"/>
      <c r="M651" s="102" t="s">
        <v>0</v>
      </c>
      <c r="N651" s="103" t="s">
        <v>24</v>
      </c>
      <c r="O651" s="104">
        <v>0</v>
      </c>
      <c r="P651" s="104">
        <f t="shared" si="32"/>
        <v>0</v>
      </c>
      <c r="Q651" s="104">
        <v>0</v>
      </c>
      <c r="R651" s="104">
        <f t="shared" si="33"/>
        <v>0</v>
      </c>
      <c r="S651" s="104">
        <v>0</v>
      </c>
      <c r="T651" s="105">
        <f t="shared" si="34"/>
        <v>0</v>
      </c>
      <c r="U651" s="20"/>
      <c r="V651" s="20"/>
      <c r="W651" s="20"/>
      <c r="X651" s="20"/>
      <c r="Y651" s="20"/>
      <c r="Z651" s="20"/>
      <c r="AA651" s="20"/>
      <c r="AB651" s="20"/>
      <c r="AC651" s="20"/>
      <c r="AD651" s="20"/>
      <c r="AE651" s="20"/>
      <c r="AR651" s="106" t="s">
        <v>115</v>
      </c>
      <c r="AT651" s="106" t="s">
        <v>111</v>
      </c>
      <c r="AU651" s="106" t="s">
        <v>116</v>
      </c>
      <c r="AY651" s="12" t="s">
        <v>109</v>
      </c>
      <c r="BE651" s="107">
        <f t="shared" si="35"/>
        <v>0</v>
      </c>
      <c r="BF651" s="107">
        <f t="shared" si="36"/>
        <v>0</v>
      </c>
      <c r="BG651" s="107">
        <f t="shared" si="37"/>
        <v>0</v>
      </c>
      <c r="BH651" s="107">
        <f t="shared" si="38"/>
        <v>0</v>
      </c>
      <c r="BI651" s="107">
        <f t="shared" si="39"/>
        <v>0</v>
      </c>
      <c r="BJ651" s="12" t="s">
        <v>116</v>
      </c>
      <c r="BK651" s="107">
        <f t="shared" si="40"/>
        <v>0</v>
      </c>
      <c r="BL651" s="12" t="s">
        <v>115</v>
      </c>
      <c r="BM651" s="106" t="s">
        <v>836</v>
      </c>
    </row>
    <row r="652" spans="1:65" s="9" customFormat="1" x14ac:dyDescent="0.2">
      <c r="B652" s="115"/>
      <c r="D652" s="109" t="s">
        <v>117</v>
      </c>
      <c r="E652" s="116" t="s">
        <v>0</v>
      </c>
      <c r="F652" s="117" t="s">
        <v>837</v>
      </c>
      <c r="H652" s="118">
        <v>93</v>
      </c>
      <c r="I652" s="118"/>
      <c r="J652" s="118"/>
      <c r="L652" s="115"/>
      <c r="M652" s="119"/>
      <c r="N652" s="120"/>
      <c r="O652" s="120"/>
      <c r="P652" s="120"/>
      <c r="Q652" s="120"/>
      <c r="R652" s="120"/>
      <c r="S652" s="120"/>
      <c r="T652" s="121"/>
      <c r="AT652" s="116" t="s">
        <v>117</v>
      </c>
      <c r="AU652" s="116" t="s">
        <v>116</v>
      </c>
      <c r="AV652" s="9" t="s">
        <v>116</v>
      </c>
      <c r="AW652" s="9" t="s">
        <v>15</v>
      </c>
      <c r="AX652" s="9" t="s">
        <v>41</v>
      </c>
      <c r="AY652" s="116" t="s">
        <v>109</v>
      </c>
    </row>
    <row r="653" spans="1:65" s="10" customFormat="1" x14ac:dyDescent="0.2">
      <c r="B653" s="122"/>
      <c r="D653" s="109" t="s">
        <v>117</v>
      </c>
      <c r="E653" s="123" t="s">
        <v>0</v>
      </c>
      <c r="F653" s="124" t="s">
        <v>121</v>
      </c>
      <c r="H653" s="125">
        <v>93</v>
      </c>
      <c r="I653" s="125"/>
      <c r="J653" s="125"/>
      <c r="L653" s="122"/>
      <c r="M653" s="126"/>
      <c r="N653" s="127"/>
      <c r="O653" s="127"/>
      <c r="P653" s="127"/>
      <c r="Q653" s="127"/>
      <c r="R653" s="127"/>
      <c r="S653" s="127"/>
      <c r="T653" s="128"/>
      <c r="AT653" s="123" t="s">
        <v>117</v>
      </c>
      <c r="AU653" s="123" t="s">
        <v>116</v>
      </c>
      <c r="AV653" s="10" t="s">
        <v>115</v>
      </c>
      <c r="AW653" s="10" t="s">
        <v>15</v>
      </c>
      <c r="AX653" s="10" t="s">
        <v>42</v>
      </c>
      <c r="AY653" s="123" t="s">
        <v>109</v>
      </c>
    </row>
    <row r="654" spans="1:65" s="2" customFormat="1" ht="24.2" customHeight="1" x14ac:dyDescent="0.2">
      <c r="A654" s="20"/>
      <c r="B654" s="95"/>
      <c r="C654" s="96">
        <v>101</v>
      </c>
      <c r="D654" s="96" t="s">
        <v>111</v>
      </c>
      <c r="E654" s="97" t="s">
        <v>838</v>
      </c>
      <c r="F654" s="98" t="s">
        <v>839</v>
      </c>
      <c r="G654" s="99" t="s">
        <v>362</v>
      </c>
      <c r="H654" s="100">
        <v>93</v>
      </c>
      <c r="I654" s="100"/>
      <c r="J654" s="190">
        <f t="shared" ref="J654" si="44">SUM(H654*I654)</f>
        <v>0</v>
      </c>
      <c r="K654" s="101"/>
      <c r="L654" s="21"/>
      <c r="M654" s="102" t="s">
        <v>0</v>
      </c>
      <c r="N654" s="103" t="s">
        <v>24</v>
      </c>
      <c r="O654" s="104">
        <v>0</v>
      </c>
      <c r="P654" s="104">
        <f>O654*H654</f>
        <v>0</v>
      </c>
      <c r="Q654" s="104">
        <v>0</v>
      </c>
      <c r="R654" s="104">
        <f>Q654*H654</f>
        <v>0</v>
      </c>
      <c r="S654" s="104">
        <v>0</v>
      </c>
      <c r="T654" s="105">
        <f>S654*H654</f>
        <v>0</v>
      </c>
      <c r="U654" s="20"/>
      <c r="V654" s="20"/>
      <c r="W654" s="20"/>
      <c r="X654" s="20"/>
      <c r="Y654" s="20"/>
      <c r="Z654" s="20"/>
      <c r="AA654" s="20"/>
      <c r="AB654" s="20"/>
      <c r="AC654" s="20"/>
      <c r="AD654" s="20"/>
      <c r="AE654" s="20"/>
      <c r="AR654" s="106" t="s">
        <v>115</v>
      </c>
      <c r="AT654" s="106" t="s">
        <v>111</v>
      </c>
      <c r="AU654" s="106" t="s">
        <v>116</v>
      </c>
      <c r="AY654" s="12" t="s">
        <v>109</v>
      </c>
      <c r="BE654" s="107">
        <f>IF(N654="základná",J654,0)</f>
        <v>0</v>
      </c>
      <c r="BF654" s="107">
        <f>IF(N654="znížená",J654,0)</f>
        <v>0</v>
      </c>
      <c r="BG654" s="107">
        <f>IF(N654="zákl. prenesená",J654,0)</f>
        <v>0</v>
      </c>
      <c r="BH654" s="107">
        <f>IF(N654="zníž. prenesená",J654,0)</f>
        <v>0</v>
      </c>
      <c r="BI654" s="107">
        <f>IF(N654="nulová",J654,0)</f>
        <v>0</v>
      </c>
      <c r="BJ654" s="12" t="s">
        <v>116</v>
      </c>
      <c r="BK654" s="107">
        <f>ROUND(I654*H654,2)</f>
        <v>0</v>
      </c>
      <c r="BL654" s="12" t="s">
        <v>115</v>
      </c>
      <c r="BM654" s="106" t="s">
        <v>840</v>
      </c>
    </row>
    <row r="655" spans="1:65" s="7" customFormat="1" ht="22.9" customHeight="1" x14ac:dyDescent="0.2">
      <c r="B655" s="85"/>
      <c r="D655" s="86" t="s">
        <v>40</v>
      </c>
      <c r="E655" s="162" t="s">
        <v>191</v>
      </c>
      <c r="F655" s="162" t="s">
        <v>841</v>
      </c>
      <c r="I655" s="178"/>
      <c r="J655" s="180">
        <f>SUM(J656:J692)</f>
        <v>0</v>
      </c>
      <c r="L655" s="85"/>
      <c r="M655" s="88"/>
      <c r="N655" s="89"/>
      <c r="O655" s="89"/>
      <c r="P655" s="90">
        <f>SUM(P656:P693)</f>
        <v>108.5792218</v>
      </c>
      <c r="Q655" s="89"/>
      <c r="R655" s="90">
        <f>SUM(R656:R693)</f>
        <v>55.207201999999995</v>
      </c>
      <c r="S655" s="89"/>
      <c r="T655" s="91">
        <f>SUM(T656:T693)</f>
        <v>0</v>
      </c>
      <c r="AR655" s="86" t="s">
        <v>42</v>
      </c>
      <c r="AT655" s="92" t="s">
        <v>40</v>
      </c>
      <c r="AU655" s="92" t="s">
        <v>42</v>
      </c>
      <c r="AY655" s="86" t="s">
        <v>109</v>
      </c>
      <c r="BK655" s="93">
        <f>SUM(BK656:BK693)</f>
        <v>0</v>
      </c>
    </row>
    <row r="656" spans="1:65" s="2" customFormat="1" ht="33" customHeight="1" x14ac:dyDescent="0.2">
      <c r="A656" s="20"/>
      <c r="B656" s="95"/>
      <c r="C656" s="96"/>
      <c r="D656" s="96" t="s">
        <v>111</v>
      </c>
      <c r="E656" s="97" t="s">
        <v>842</v>
      </c>
      <c r="F656" s="98" t="s">
        <v>843</v>
      </c>
      <c r="G656" s="99" t="s">
        <v>362</v>
      </c>
      <c r="H656" s="100">
        <v>160.5</v>
      </c>
      <c r="I656" s="100"/>
      <c r="J656" s="100">
        <f>ROUND(I656*H656,2)</f>
        <v>0</v>
      </c>
      <c r="K656" s="101"/>
      <c r="L656" s="21"/>
      <c r="M656" s="102" t="s">
        <v>0</v>
      </c>
      <c r="N656" s="103" t="s">
        <v>24</v>
      </c>
      <c r="O656" s="104">
        <v>0.27</v>
      </c>
      <c r="P656" s="104">
        <f>O656*H656</f>
        <v>43.335000000000001</v>
      </c>
      <c r="Q656" s="104">
        <v>0.15223</v>
      </c>
      <c r="R656" s="104">
        <f>Q656*H656</f>
        <v>24.432915000000001</v>
      </c>
      <c r="S656" s="104">
        <v>0</v>
      </c>
      <c r="T656" s="105">
        <f>S656*H656</f>
        <v>0</v>
      </c>
      <c r="U656" s="20"/>
      <c r="V656" s="20"/>
      <c r="W656" s="20"/>
      <c r="X656" s="20"/>
      <c r="Y656" s="20"/>
      <c r="Z656" s="20"/>
      <c r="AA656" s="20"/>
      <c r="AB656" s="20"/>
      <c r="AC656" s="20"/>
      <c r="AD656" s="20"/>
      <c r="AE656" s="20"/>
      <c r="AR656" s="106" t="s">
        <v>115</v>
      </c>
      <c r="AT656" s="106" t="s">
        <v>111</v>
      </c>
      <c r="AU656" s="106" t="s">
        <v>116</v>
      </c>
      <c r="AY656" s="12" t="s">
        <v>109</v>
      </c>
      <c r="BE656" s="107">
        <f>IF(N656="základná",J656,0)</f>
        <v>0</v>
      </c>
      <c r="BF656" s="107">
        <f>IF(N656="znížená",J656,0)</f>
        <v>0</v>
      </c>
      <c r="BG656" s="107">
        <f>IF(N656="zákl. prenesená",J656,0)</f>
        <v>0</v>
      </c>
      <c r="BH656" s="107">
        <f>IF(N656="zníž. prenesená",J656,0)</f>
        <v>0</v>
      </c>
      <c r="BI656" s="107">
        <f>IF(N656="nulová",J656,0)</f>
        <v>0</v>
      </c>
      <c r="BJ656" s="12" t="s">
        <v>116</v>
      </c>
      <c r="BK656" s="107">
        <f>ROUND(I656*H656,2)</f>
        <v>0</v>
      </c>
      <c r="BL656" s="12" t="s">
        <v>115</v>
      </c>
      <c r="BM656" s="106" t="s">
        <v>844</v>
      </c>
    </row>
    <row r="657" spans="1:65" s="9" customFormat="1" x14ac:dyDescent="0.2">
      <c r="B657" s="115"/>
      <c r="D657" s="109" t="s">
        <v>117</v>
      </c>
      <c r="E657" s="116" t="s">
        <v>0</v>
      </c>
      <c r="F657" s="117" t="s">
        <v>845</v>
      </c>
      <c r="H657" s="118">
        <v>160.5</v>
      </c>
      <c r="I657" s="118"/>
      <c r="J657" s="118"/>
      <c r="L657" s="115"/>
      <c r="M657" s="119"/>
      <c r="N657" s="120"/>
      <c r="O657" s="120"/>
      <c r="P657" s="120"/>
      <c r="Q657" s="120"/>
      <c r="R657" s="120"/>
      <c r="S657" s="120"/>
      <c r="T657" s="121"/>
      <c r="AT657" s="116" t="s">
        <v>117</v>
      </c>
      <c r="AU657" s="116" t="s">
        <v>116</v>
      </c>
      <c r="AV657" s="9" t="s">
        <v>116</v>
      </c>
      <c r="AW657" s="9" t="s">
        <v>15</v>
      </c>
      <c r="AX657" s="9" t="s">
        <v>42</v>
      </c>
      <c r="AY657" s="116" t="s">
        <v>109</v>
      </c>
    </row>
    <row r="658" spans="1:65" s="2" customFormat="1" ht="21.75" customHeight="1" x14ac:dyDescent="0.2">
      <c r="A658" s="20"/>
      <c r="B658" s="95"/>
      <c r="C658" s="136"/>
      <c r="D658" s="136" t="s">
        <v>216</v>
      </c>
      <c r="E658" s="137" t="s">
        <v>846</v>
      </c>
      <c r="F658" s="138" t="s">
        <v>847</v>
      </c>
      <c r="G658" s="139" t="s">
        <v>256</v>
      </c>
      <c r="H658" s="140">
        <v>151.5</v>
      </c>
      <c r="I658" s="140"/>
      <c r="J658" s="140">
        <f>ROUND(I658*H658,2)</f>
        <v>0</v>
      </c>
      <c r="K658" s="141"/>
      <c r="L658" s="142"/>
      <c r="M658" s="143" t="s">
        <v>0</v>
      </c>
      <c r="N658" s="144" t="s">
        <v>24</v>
      </c>
      <c r="O658" s="104">
        <v>0</v>
      </c>
      <c r="P658" s="104">
        <f>O658*H658</f>
        <v>0</v>
      </c>
      <c r="Q658" s="104">
        <v>8.5000000000000006E-2</v>
      </c>
      <c r="R658" s="104">
        <f>Q658*H658</f>
        <v>12.877500000000001</v>
      </c>
      <c r="S658" s="104">
        <v>0</v>
      </c>
      <c r="T658" s="105">
        <f>S658*H658</f>
        <v>0</v>
      </c>
      <c r="U658" s="20"/>
      <c r="V658" s="20"/>
      <c r="W658" s="20"/>
      <c r="X658" s="20"/>
      <c r="Y658" s="20"/>
      <c r="Z658" s="20"/>
      <c r="AA658" s="20"/>
      <c r="AB658" s="20"/>
      <c r="AC658" s="20"/>
      <c r="AD658" s="20"/>
      <c r="AE658" s="20"/>
      <c r="AR658" s="106" t="s">
        <v>137</v>
      </c>
      <c r="AT658" s="106" t="s">
        <v>216</v>
      </c>
      <c r="AU658" s="106" t="s">
        <v>116</v>
      </c>
      <c r="AY658" s="12" t="s">
        <v>109</v>
      </c>
      <c r="BE658" s="107">
        <f>IF(N658="základná",J658,0)</f>
        <v>0</v>
      </c>
      <c r="BF658" s="107">
        <f>IF(N658="znížená",J658,0)</f>
        <v>0</v>
      </c>
      <c r="BG658" s="107">
        <f>IF(N658="zákl. prenesená",J658,0)</f>
        <v>0</v>
      </c>
      <c r="BH658" s="107">
        <f>IF(N658="zníž. prenesená",J658,0)</f>
        <v>0</v>
      </c>
      <c r="BI658" s="107">
        <f>IF(N658="nulová",J658,0)</f>
        <v>0</v>
      </c>
      <c r="BJ658" s="12" t="s">
        <v>116</v>
      </c>
      <c r="BK658" s="107">
        <f>ROUND(I658*H658,2)</f>
        <v>0</v>
      </c>
      <c r="BL658" s="12" t="s">
        <v>115</v>
      </c>
      <c r="BM658" s="106" t="s">
        <v>848</v>
      </c>
    </row>
    <row r="659" spans="1:65" s="9" customFormat="1" x14ac:dyDescent="0.2">
      <c r="B659" s="115"/>
      <c r="D659" s="109" t="s">
        <v>117</v>
      </c>
      <c r="F659" s="117" t="s">
        <v>849</v>
      </c>
      <c r="H659" s="118">
        <v>151.5</v>
      </c>
      <c r="I659" s="118"/>
      <c r="J659" s="118"/>
      <c r="L659" s="115"/>
      <c r="M659" s="119"/>
      <c r="N659" s="120"/>
      <c r="O659" s="120"/>
      <c r="P659" s="120"/>
      <c r="Q659" s="120"/>
      <c r="R659" s="120"/>
      <c r="S659" s="120"/>
      <c r="T659" s="121"/>
      <c r="AT659" s="116" t="s">
        <v>117</v>
      </c>
      <c r="AU659" s="116" t="s">
        <v>116</v>
      </c>
      <c r="AV659" s="9" t="s">
        <v>116</v>
      </c>
      <c r="AW659" s="9" t="s">
        <v>1</v>
      </c>
      <c r="AX659" s="9" t="s">
        <v>42</v>
      </c>
      <c r="AY659" s="116" t="s">
        <v>109</v>
      </c>
    </row>
    <row r="660" spans="1:65" s="2" customFormat="1" ht="24.2" customHeight="1" x14ac:dyDescent="0.2">
      <c r="A660" s="20"/>
      <c r="B660" s="95"/>
      <c r="C660" s="136"/>
      <c r="D660" s="136" t="s">
        <v>216</v>
      </c>
      <c r="E660" s="137" t="s">
        <v>850</v>
      </c>
      <c r="F660" s="138" t="s">
        <v>851</v>
      </c>
      <c r="G660" s="139" t="s">
        <v>256</v>
      </c>
      <c r="H660" s="140">
        <v>30.3</v>
      </c>
      <c r="I660" s="140"/>
      <c r="J660" s="140">
        <f>ROUND(I660*H660,2)</f>
        <v>0</v>
      </c>
      <c r="K660" s="141"/>
      <c r="L660" s="142"/>
      <c r="M660" s="143" t="s">
        <v>0</v>
      </c>
      <c r="N660" s="144" t="s">
        <v>24</v>
      </c>
      <c r="O660" s="104">
        <v>0</v>
      </c>
      <c r="P660" s="104">
        <f>O660*H660</f>
        <v>0</v>
      </c>
      <c r="Q660" s="104">
        <v>2.8299999999999999E-2</v>
      </c>
      <c r="R660" s="104">
        <f>Q660*H660</f>
        <v>0.85748999999999997</v>
      </c>
      <c r="S660" s="104">
        <v>0</v>
      </c>
      <c r="T660" s="105">
        <f>S660*H660</f>
        <v>0</v>
      </c>
      <c r="U660" s="20"/>
      <c r="V660" s="20"/>
      <c r="W660" s="20"/>
      <c r="X660" s="20"/>
      <c r="Y660" s="20"/>
      <c r="Z660" s="20"/>
      <c r="AA660" s="20"/>
      <c r="AB660" s="20"/>
      <c r="AC660" s="20"/>
      <c r="AD660" s="20"/>
      <c r="AE660" s="20"/>
      <c r="AR660" s="106" t="s">
        <v>137</v>
      </c>
      <c r="AT660" s="106" t="s">
        <v>216</v>
      </c>
      <c r="AU660" s="106" t="s">
        <v>116</v>
      </c>
      <c r="AY660" s="12" t="s">
        <v>109</v>
      </c>
      <c r="BE660" s="107">
        <f>IF(N660="základná",J660,0)</f>
        <v>0</v>
      </c>
      <c r="BF660" s="107">
        <f>IF(N660="znížená",J660,0)</f>
        <v>0</v>
      </c>
      <c r="BG660" s="107">
        <f>IF(N660="zákl. prenesená",J660,0)</f>
        <v>0</v>
      </c>
      <c r="BH660" s="107">
        <f>IF(N660="zníž. prenesená",J660,0)</f>
        <v>0</v>
      </c>
      <c r="BI660" s="107">
        <f>IF(N660="nulová",J660,0)</f>
        <v>0</v>
      </c>
      <c r="BJ660" s="12" t="s">
        <v>116</v>
      </c>
      <c r="BK660" s="107">
        <f>ROUND(I660*H660,2)</f>
        <v>0</v>
      </c>
      <c r="BL660" s="12" t="s">
        <v>115</v>
      </c>
      <c r="BM660" s="106" t="s">
        <v>852</v>
      </c>
    </row>
    <row r="661" spans="1:65" s="9" customFormat="1" x14ac:dyDescent="0.2">
      <c r="B661" s="115"/>
      <c r="D661" s="109" t="s">
        <v>117</v>
      </c>
      <c r="F661" s="117" t="s">
        <v>853</v>
      </c>
      <c r="H661" s="118">
        <v>30.3</v>
      </c>
      <c r="I661" s="118"/>
      <c r="J661" s="118"/>
      <c r="L661" s="115"/>
      <c r="M661" s="119"/>
      <c r="N661" s="120"/>
      <c r="O661" s="120"/>
      <c r="P661" s="120"/>
      <c r="Q661" s="120"/>
      <c r="R661" s="120"/>
      <c r="S661" s="120"/>
      <c r="T661" s="121"/>
      <c r="AT661" s="116" t="s">
        <v>117</v>
      </c>
      <c r="AU661" s="116" t="s">
        <v>116</v>
      </c>
      <c r="AV661" s="9" t="s">
        <v>116</v>
      </c>
      <c r="AW661" s="9" t="s">
        <v>1</v>
      </c>
      <c r="AX661" s="9" t="s">
        <v>42</v>
      </c>
      <c r="AY661" s="116" t="s">
        <v>109</v>
      </c>
    </row>
    <row r="662" spans="1:65" s="2" customFormat="1" ht="24.2" customHeight="1" x14ac:dyDescent="0.2">
      <c r="A662" s="20"/>
      <c r="B662" s="95"/>
      <c r="C662" s="136"/>
      <c r="D662" s="136" t="s">
        <v>216</v>
      </c>
      <c r="E662" s="137" t="s">
        <v>854</v>
      </c>
      <c r="F662" s="138" t="s">
        <v>855</v>
      </c>
      <c r="G662" s="139" t="s">
        <v>256</v>
      </c>
      <c r="H662" s="140">
        <v>2.02</v>
      </c>
      <c r="I662" s="140"/>
      <c r="J662" s="140">
        <f>ROUND(I662*H662,2)</f>
        <v>0</v>
      </c>
      <c r="K662" s="141"/>
      <c r="L662" s="142"/>
      <c r="M662" s="143" t="s">
        <v>0</v>
      </c>
      <c r="N662" s="144" t="s">
        <v>24</v>
      </c>
      <c r="O662" s="104">
        <v>0</v>
      </c>
      <c r="P662" s="104">
        <f>O662*H662</f>
        <v>0</v>
      </c>
      <c r="Q662" s="104">
        <v>8.48E-2</v>
      </c>
      <c r="R662" s="104">
        <f>Q662*H662</f>
        <v>0.171296</v>
      </c>
      <c r="S662" s="104">
        <v>0</v>
      </c>
      <c r="T662" s="105">
        <f>S662*H662</f>
        <v>0</v>
      </c>
      <c r="U662" s="20"/>
      <c r="V662" s="20"/>
      <c r="W662" s="20"/>
      <c r="X662" s="20"/>
      <c r="Y662" s="20"/>
      <c r="Z662" s="20"/>
      <c r="AA662" s="20"/>
      <c r="AB662" s="20"/>
      <c r="AC662" s="20"/>
      <c r="AD662" s="20"/>
      <c r="AE662" s="20"/>
      <c r="AR662" s="106" t="s">
        <v>137</v>
      </c>
      <c r="AT662" s="106" t="s">
        <v>216</v>
      </c>
      <c r="AU662" s="106" t="s">
        <v>116</v>
      </c>
      <c r="AY662" s="12" t="s">
        <v>109</v>
      </c>
      <c r="BE662" s="107">
        <f>IF(N662="základná",J662,0)</f>
        <v>0</v>
      </c>
      <c r="BF662" s="107">
        <f>IF(N662="znížená",J662,0)</f>
        <v>0</v>
      </c>
      <c r="BG662" s="107">
        <f>IF(N662="zákl. prenesená",J662,0)</f>
        <v>0</v>
      </c>
      <c r="BH662" s="107">
        <f>IF(N662="zníž. prenesená",J662,0)</f>
        <v>0</v>
      </c>
      <c r="BI662" s="107">
        <f>IF(N662="nulová",J662,0)</f>
        <v>0</v>
      </c>
      <c r="BJ662" s="12" t="s">
        <v>116</v>
      </c>
      <c r="BK662" s="107">
        <f>ROUND(I662*H662,2)</f>
        <v>0</v>
      </c>
      <c r="BL662" s="12" t="s">
        <v>115</v>
      </c>
      <c r="BM662" s="106" t="s">
        <v>856</v>
      </c>
    </row>
    <row r="663" spans="1:65" s="9" customFormat="1" x14ac:dyDescent="0.2">
      <c r="B663" s="115"/>
      <c r="D663" s="109" t="s">
        <v>117</v>
      </c>
      <c r="F663" s="117" t="s">
        <v>857</v>
      </c>
      <c r="H663" s="118">
        <v>2.02</v>
      </c>
      <c r="I663" s="118"/>
      <c r="J663" s="118"/>
      <c r="L663" s="115"/>
      <c r="M663" s="119"/>
      <c r="N663" s="120"/>
      <c r="O663" s="120"/>
      <c r="P663" s="120"/>
      <c r="Q663" s="120"/>
      <c r="R663" s="120"/>
      <c r="S663" s="120"/>
      <c r="T663" s="121"/>
      <c r="AT663" s="116" t="s">
        <v>117</v>
      </c>
      <c r="AU663" s="116" t="s">
        <v>116</v>
      </c>
      <c r="AV663" s="9" t="s">
        <v>116</v>
      </c>
      <c r="AW663" s="9" t="s">
        <v>1</v>
      </c>
      <c r="AX663" s="9" t="s">
        <v>42</v>
      </c>
      <c r="AY663" s="116" t="s">
        <v>109</v>
      </c>
    </row>
    <row r="664" spans="1:65" s="2" customFormat="1" ht="24.2" customHeight="1" x14ac:dyDescent="0.2">
      <c r="A664" s="20"/>
      <c r="B664" s="95"/>
      <c r="C664" s="136"/>
      <c r="D664" s="136" t="s">
        <v>216</v>
      </c>
      <c r="E664" s="137" t="s">
        <v>858</v>
      </c>
      <c r="F664" s="138" t="s">
        <v>859</v>
      </c>
      <c r="G664" s="139" t="s">
        <v>256</v>
      </c>
      <c r="H664" s="140">
        <v>2.02</v>
      </c>
      <c r="I664" s="140"/>
      <c r="J664" s="140">
        <f>ROUND(I664*H664,2)</f>
        <v>0</v>
      </c>
      <c r="K664" s="141"/>
      <c r="L664" s="142"/>
      <c r="M664" s="143" t="s">
        <v>0</v>
      </c>
      <c r="N664" s="144" t="s">
        <v>24</v>
      </c>
      <c r="O664" s="104">
        <v>0</v>
      </c>
      <c r="P664" s="104">
        <f>O664*H664</f>
        <v>0</v>
      </c>
      <c r="Q664" s="104">
        <v>8.48E-2</v>
      </c>
      <c r="R664" s="104">
        <f>Q664*H664</f>
        <v>0.171296</v>
      </c>
      <c r="S664" s="104">
        <v>0</v>
      </c>
      <c r="T664" s="105">
        <f>S664*H664</f>
        <v>0</v>
      </c>
      <c r="U664" s="20"/>
      <c r="V664" s="20"/>
      <c r="W664" s="20"/>
      <c r="X664" s="20"/>
      <c r="Y664" s="20"/>
      <c r="Z664" s="20"/>
      <c r="AA664" s="20"/>
      <c r="AB664" s="20"/>
      <c r="AC664" s="20"/>
      <c r="AD664" s="20"/>
      <c r="AE664" s="20"/>
      <c r="AR664" s="106" t="s">
        <v>137</v>
      </c>
      <c r="AT664" s="106" t="s">
        <v>216</v>
      </c>
      <c r="AU664" s="106" t="s">
        <v>116</v>
      </c>
      <c r="AY664" s="12" t="s">
        <v>109</v>
      </c>
      <c r="BE664" s="107">
        <f>IF(N664="základná",J664,0)</f>
        <v>0</v>
      </c>
      <c r="BF664" s="107">
        <f>IF(N664="znížená",J664,0)</f>
        <v>0</v>
      </c>
      <c r="BG664" s="107">
        <f>IF(N664="zákl. prenesená",J664,0)</f>
        <v>0</v>
      </c>
      <c r="BH664" s="107">
        <f>IF(N664="zníž. prenesená",J664,0)</f>
        <v>0</v>
      </c>
      <c r="BI664" s="107">
        <f>IF(N664="nulová",J664,0)</f>
        <v>0</v>
      </c>
      <c r="BJ664" s="12" t="s">
        <v>116</v>
      </c>
      <c r="BK664" s="107">
        <f>ROUND(I664*H664,2)</f>
        <v>0</v>
      </c>
      <c r="BL664" s="12" t="s">
        <v>115</v>
      </c>
      <c r="BM664" s="106" t="s">
        <v>860</v>
      </c>
    </row>
    <row r="665" spans="1:65" s="9" customFormat="1" x14ac:dyDescent="0.2">
      <c r="B665" s="115"/>
      <c r="D665" s="109" t="s">
        <v>117</v>
      </c>
      <c r="F665" s="117" t="s">
        <v>857</v>
      </c>
      <c r="H665" s="118">
        <v>2.02</v>
      </c>
      <c r="I665" s="118"/>
      <c r="J665" s="118"/>
      <c r="L665" s="115"/>
      <c r="M665" s="119"/>
      <c r="N665" s="120"/>
      <c r="O665" s="120"/>
      <c r="P665" s="120"/>
      <c r="Q665" s="120"/>
      <c r="R665" s="120"/>
      <c r="S665" s="120"/>
      <c r="T665" s="121"/>
      <c r="AT665" s="116" t="s">
        <v>117</v>
      </c>
      <c r="AU665" s="116" t="s">
        <v>116</v>
      </c>
      <c r="AV665" s="9" t="s">
        <v>116</v>
      </c>
      <c r="AW665" s="9" t="s">
        <v>1</v>
      </c>
      <c r="AX665" s="9" t="s">
        <v>42</v>
      </c>
      <c r="AY665" s="116" t="s">
        <v>109</v>
      </c>
    </row>
    <row r="666" spans="1:65" s="2" customFormat="1" ht="37.9" customHeight="1" x14ac:dyDescent="0.2">
      <c r="A666" s="20"/>
      <c r="B666" s="95"/>
      <c r="C666" s="96"/>
      <c r="D666" s="96" t="s">
        <v>111</v>
      </c>
      <c r="E666" s="97" t="s">
        <v>861</v>
      </c>
      <c r="F666" s="98" t="s">
        <v>862</v>
      </c>
      <c r="G666" s="99" t="s">
        <v>362</v>
      </c>
      <c r="H666" s="100">
        <v>130.4</v>
      </c>
      <c r="I666" s="100"/>
      <c r="J666" s="100">
        <f>ROUND(I666*H666,2)</f>
        <v>0</v>
      </c>
      <c r="K666" s="101"/>
      <c r="L666" s="21"/>
      <c r="M666" s="102" t="s">
        <v>0</v>
      </c>
      <c r="N666" s="103" t="s">
        <v>24</v>
      </c>
      <c r="O666" s="104">
        <v>0.13200000000000001</v>
      </c>
      <c r="P666" s="104">
        <f>O666*H666</f>
        <v>17.212800000000001</v>
      </c>
      <c r="Q666" s="104">
        <v>9.7930000000000003E-2</v>
      </c>
      <c r="R666" s="104">
        <f>Q666*H666</f>
        <v>12.770072000000001</v>
      </c>
      <c r="S666" s="104">
        <v>0</v>
      </c>
      <c r="T666" s="105">
        <f>S666*H666</f>
        <v>0</v>
      </c>
      <c r="U666" s="20"/>
      <c r="V666" s="20"/>
      <c r="W666" s="20"/>
      <c r="X666" s="20"/>
      <c r="Y666" s="20"/>
      <c r="Z666" s="20"/>
      <c r="AA666" s="20"/>
      <c r="AB666" s="20"/>
      <c r="AC666" s="20"/>
      <c r="AD666" s="20"/>
      <c r="AE666" s="20"/>
      <c r="AR666" s="106" t="s">
        <v>115</v>
      </c>
      <c r="AT666" s="106" t="s">
        <v>111</v>
      </c>
      <c r="AU666" s="106" t="s">
        <v>116</v>
      </c>
      <c r="AY666" s="12" t="s">
        <v>109</v>
      </c>
      <c r="BE666" s="107">
        <f>IF(N666="základná",J666,0)</f>
        <v>0</v>
      </c>
      <c r="BF666" s="107">
        <f>IF(N666="znížená",J666,0)</f>
        <v>0</v>
      </c>
      <c r="BG666" s="107">
        <f>IF(N666="zákl. prenesená",J666,0)</f>
        <v>0</v>
      </c>
      <c r="BH666" s="107">
        <f>IF(N666="zníž. prenesená",J666,0)</f>
        <v>0</v>
      </c>
      <c r="BI666" s="107">
        <f>IF(N666="nulová",J666,0)</f>
        <v>0</v>
      </c>
      <c r="BJ666" s="12" t="s">
        <v>116</v>
      </c>
      <c r="BK666" s="107">
        <f>ROUND(I666*H666,2)</f>
        <v>0</v>
      </c>
      <c r="BL666" s="12" t="s">
        <v>115</v>
      </c>
      <c r="BM666" s="106" t="s">
        <v>863</v>
      </c>
    </row>
    <row r="667" spans="1:65" s="9" customFormat="1" x14ac:dyDescent="0.2">
      <c r="B667" s="115"/>
      <c r="D667" s="109" t="s">
        <v>117</v>
      </c>
      <c r="E667" s="116" t="s">
        <v>0</v>
      </c>
      <c r="F667" s="117" t="s">
        <v>864</v>
      </c>
      <c r="H667" s="118">
        <v>68.099999999999994</v>
      </c>
      <c r="I667" s="118"/>
      <c r="J667" s="118"/>
      <c r="L667" s="115"/>
      <c r="M667" s="119"/>
      <c r="N667" s="120"/>
      <c r="O667" s="120"/>
      <c r="P667" s="120"/>
      <c r="Q667" s="120"/>
      <c r="R667" s="120"/>
      <c r="S667" s="120"/>
      <c r="T667" s="121"/>
      <c r="AT667" s="116" t="s">
        <v>117</v>
      </c>
      <c r="AU667" s="116" t="s">
        <v>116</v>
      </c>
      <c r="AV667" s="9" t="s">
        <v>116</v>
      </c>
      <c r="AW667" s="9" t="s">
        <v>15</v>
      </c>
      <c r="AX667" s="9" t="s">
        <v>41</v>
      </c>
      <c r="AY667" s="116" t="s">
        <v>109</v>
      </c>
    </row>
    <row r="668" spans="1:65" s="8" customFormat="1" x14ac:dyDescent="0.2">
      <c r="B668" s="108"/>
      <c r="D668" s="109" t="s">
        <v>117</v>
      </c>
      <c r="E668" s="110" t="s">
        <v>0</v>
      </c>
      <c r="F668" s="111" t="s">
        <v>658</v>
      </c>
      <c r="H668" s="110" t="s">
        <v>0</v>
      </c>
      <c r="I668" s="181"/>
      <c r="J668" s="181"/>
      <c r="L668" s="108"/>
      <c r="M668" s="112"/>
      <c r="N668" s="113"/>
      <c r="O668" s="113"/>
      <c r="P668" s="113"/>
      <c r="Q668" s="113"/>
      <c r="R668" s="113"/>
      <c r="S668" s="113"/>
      <c r="T668" s="114"/>
      <c r="AT668" s="110" t="s">
        <v>117</v>
      </c>
      <c r="AU668" s="110" t="s">
        <v>116</v>
      </c>
      <c r="AV668" s="8" t="s">
        <v>42</v>
      </c>
      <c r="AW668" s="8" t="s">
        <v>15</v>
      </c>
      <c r="AX668" s="8" t="s">
        <v>41</v>
      </c>
      <c r="AY668" s="110" t="s">
        <v>109</v>
      </c>
    </row>
    <row r="669" spans="1:65" s="9" customFormat="1" x14ac:dyDescent="0.2">
      <c r="B669" s="115"/>
      <c r="D669" s="109" t="s">
        <v>117</v>
      </c>
      <c r="E669" s="116" t="s">
        <v>0</v>
      </c>
      <c r="F669" s="117" t="s">
        <v>865</v>
      </c>
      <c r="H669" s="118">
        <v>62.3</v>
      </c>
      <c r="I669" s="118"/>
      <c r="J669" s="118"/>
      <c r="L669" s="115"/>
      <c r="M669" s="119"/>
      <c r="N669" s="120"/>
      <c r="O669" s="120"/>
      <c r="P669" s="120"/>
      <c r="Q669" s="120"/>
      <c r="R669" s="120"/>
      <c r="S669" s="120"/>
      <c r="T669" s="121"/>
      <c r="AT669" s="116" t="s">
        <v>117</v>
      </c>
      <c r="AU669" s="116" t="s">
        <v>116</v>
      </c>
      <c r="AV669" s="9" t="s">
        <v>116</v>
      </c>
      <c r="AW669" s="9" t="s">
        <v>15</v>
      </c>
      <c r="AX669" s="9" t="s">
        <v>41</v>
      </c>
      <c r="AY669" s="116" t="s">
        <v>109</v>
      </c>
    </row>
    <row r="670" spans="1:65" s="10" customFormat="1" x14ac:dyDescent="0.2">
      <c r="B670" s="122"/>
      <c r="D670" s="109" t="s">
        <v>117</v>
      </c>
      <c r="E670" s="123" t="s">
        <v>0</v>
      </c>
      <c r="F670" s="124" t="s">
        <v>470</v>
      </c>
      <c r="H670" s="125">
        <v>130.4</v>
      </c>
      <c r="I670" s="125"/>
      <c r="J670" s="125"/>
      <c r="L670" s="122"/>
      <c r="M670" s="126"/>
      <c r="N670" s="127"/>
      <c r="O670" s="127"/>
      <c r="P670" s="127"/>
      <c r="Q670" s="127"/>
      <c r="R670" s="127"/>
      <c r="S670" s="127"/>
      <c r="T670" s="128"/>
      <c r="AT670" s="123" t="s">
        <v>117</v>
      </c>
      <c r="AU670" s="123" t="s">
        <v>116</v>
      </c>
      <c r="AV670" s="10" t="s">
        <v>115</v>
      </c>
      <c r="AW670" s="10" t="s">
        <v>15</v>
      </c>
      <c r="AX670" s="10" t="s">
        <v>42</v>
      </c>
      <c r="AY670" s="123" t="s">
        <v>109</v>
      </c>
    </row>
    <row r="671" spans="1:65" s="2" customFormat="1" ht="21.75" customHeight="1" x14ac:dyDescent="0.2">
      <c r="A671" s="20"/>
      <c r="B671" s="95"/>
      <c r="C671" s="136"/>
      <c r="D671" s="136" t="s">
        <v>216</v>
      </c>
      <c r="E671" s="137" t="s">
        <v>866</v>
      </c>
      <c r="F671" s="138" t="s">
        <v>867</v>
      </c>
      <c r="G671" s="139" t="s">
        <v>256</v>
      </c>
      <c r="H671" s="140">
        <v>121.2</v>
      </c>
      <c r="I671" s="140"/>
      <c r="J671" s="140">
        <f>ROUND(I671*H671,2)</f>
        <v>0</v>
      </c>
      <c r="K671" s="141"/>
      <c r="L671" s="142"/>
      <c r="M671" s="143" t="s">
        <v>0</v>
      </c>
      <c r="N671" s="144" t="s">
        <v>24</v>
      </c>
      <c r="O671" s="104">
        <v>0</v>
      </c>
      <c r="P671" s="104">
        <f>O671*H671</f>
        <v>0</v>
      </c>
      <c r="Q671" s="104">
        <v>2.3E-2</v>
      </c>
      <c r="R671" s="104">
        <f>Q671*H671</f>
        <v>2.7875999999999999</v>
      </c>
      <c r="S671" s="104">
        <v>0</v>
      </c>
      <c r="T671" s="105">
        <f>S671*H671</f>
        <v>0</v>
      </c>
      <c r="U671" s="20"/>
      <c r="V671" s="20"/>
      <c r="W671" s="20"/>
      <c r="X671" s="20"/>
      <c r="Y671" s="20"/>
      <c r="Z671" s="20"/>
      <c r="AA671" s="20"/>
      <c r="AB671" s="20"/>
      <c r="AC671" s="20"/>
      <c r="AD671" s="20"/>
      <c r="AE671" s="20"/>
      <c r="AR671" s="106" t="s">
        <v>137</v>
      </c>
      <c r="AT671" s="106" t="s">
        <v>216</v>
      </c>
      <c r="AU671" s="106" t="s">
        <v>116</v>
      </c>
      <c r="AY671" s="12" t="s">
        <v>109</v>
      </c>
      <c r="BE671" s="107">
        <f>IF(N671="základná",J671,0)</f>
        <v>0</v>
      </c>
      <c r="BF671" s="107">
        <f>IF(N671="znížená",J671,0)</f>
        <v>0</v>
      </c>
      <c r="BG671" s="107">
        <f>IF(N671="zákl. prenesená",J671,0)</f>
        <v>0</v>
      </c>
      <c r="BH671" s="107">
        <f>IF(N671="zníž. prenesená",J671,0)</f>
        <v>0</v>
      </c>
      <c r="BI671" s="107">
        <f>IF(N671="nulová",J671,0)</f>
        <v>0</v>
      </c>
      <c r="BJ671" s="12" t="s">
        <v>116</v>
      </c>
      <c r="BK671" s="107">
        <f>ROUND(I671*H671,2)</f>
        <v>0</v>
      </c>
      <c r="BL671" s="12" t="s">
        <v>115</v>
      </c>
      <c r="BM671" s="106" t="s">
        <v>868</v>
      </c>
    </row>
    <row r="672" spans="1:65" s="9" customFormat="1" x14ac:dyDescent="0.2">
      <c r="B672" s="115"/>
      <c r="D672" s="109" t="s">
        <v>117</v>
      </c>
      <c r="F672" s="117" t="s">
        <v>869</v>
      </c>
      <c r="H672" s="118">
        <v>121.2</v>
      </c>
      <c r="I672" s="118"/>
      <c r="J672" s="118"/>
      <c r="L672" s="115"/>
      <c r="M672" s="119"/>
      <c r="N672" s="120"/>
      <c r="O672" s="120"/>
      <c r="P672" s="120"/>
      <c r="Q672" s="120"/>
      <c r="R672" s="120"/>
      <c r="S672" s="120"/>
      <c r="T672" s="121"/>
      <c r="AT672" s="116" t="s">
        <v>117</v>
      </c>
      <c r="AU672" s="116" t="s">
        <v>116</v>
      </c>
      <c r="AV672" s="9" t="s">
        <v>116</v>
      </c>
      <c r="AW672" s="9" t="s">
        <v>1</v>
      </c>
      <c r="AX672" s="9" t="s">
        <v>42</v>
      </c>
      <c r="AY672" s="116" t="s">
        <v>109</v>
      </c>
    </row>
    <row r="673" spans="1:65" s="2" customFormat="1" ht="21.75" customHeight="1" x14ac:dyDescent="0.2">
      <c r="A673" s="20"/>
      <c r="B673" s="95"/>
      <c r="C673" s="136"/>
      <c r="D673" s="136" t="s">
        <v>216</v>
      </c>
      <c r="E673" s="137" t="s">
        <v>870</v>
      </c>
      <c r="F673" s="138" t="s">
        <v>871</v>
      </c>
      <c r="G673" s="139" t="s">
        <v>256</v>
      </c>
      <c r="H673" s="140">
        <v>40.4</v>
      </c>
      <c r="I673" s="140"/>
      <c r="J673" s="140">
        <f>ROUND(I673*H673,2)</f>
        <v>0</v>
      </c>
      <c r="K673" s="141"/>
      <c r="L673" s="142"/>
      <c r="M673" s="143" t="s">
        <v>0</v>
      </c>
      <c r="N673" s="144" t="s">
        <v>24</v>
      </c>
      <c r="O673" s="104">
        <v>0</v>
      </c>
      <c r="P673" s="104">
        <f>O673*H673</f>
        <v>0</v>
      </c>
      <c r="Q673" s="104">
        <v>8.7500000000000008E-3</v>
      </c>
      <c r="R673" s="104">
        <f>Q673*H673</f>
        <v>0.35350000000000004</v>
      </c>
      <c r="S673" s="104">
        <v>0</v>
      </c>
      <c r="T673" s="105">
        <f>S673*H673</f>
        <v>0</v>
      </c>
      <c r="U673" s="20"/>
      <c r="V673" s="20"/>
      <c r="W673" s="20"/>
      <c r="X673" s="20"/>
      <c r="Y673" s="20"/>
      <c r="Z673" s="20"/>
      <c r="AA673" s="20"/>
      <c r="AB673" s="20"/>
      <c r="AC673" s="20"/>
      <c r="AD673" s="20"/>
      <c r="AE673" s="20"/>
      <c r="AR673" s="106" t="s">
        <v>137</v>
      </c>
      <c r="AT673" s="106" t="s">
        <v>216</v>
      </c>
      <c r="AU673" s="106" t="s">
        <v>116</v>
      </c>
      <c r="AY673" s="12" t="s">
        <v>109</v>
      </c>
      <c r="BE673" s="107">
        <f>IF(N673="základná",J673,0)</f>
        <v>0</v>
      </c>
      <c r="BF673" s="107">
        <f>IF(N673="znížená",J673,0)</f>
        <v>0</v>
      </c>
      <c r="BG673" s="107">
        <f>IF(N673="zákl. prenesená",J673,0)</f>
        <v>0</v>
      </c>
      <c r="BH673" s="107">
        <f>IF(N673="zníž. prenesená",J673,0)</f>
        <v>0</v>
      </c>
      <c r="BI673" s="107">
        <f>IF(N673="nulová",J673,0)</f>
        <v>0</v>
      </c>
      <c r="BJ673" s="12" t="s">
        <v>116</v>
      </c>
      <c r="BK673" s="107">
        <f>ROUND(I673*H673,2)</f>
        <v>0</v>
      </c>
      <c r="BL673" s="12" t="s">
        <v>115</v>
      </c>
      <c r="BM673" s="106" t="s">
        <v>872</v>
      </c>
    </row>
    <row r="674" spans="1:65" s="9" customFormat="1" x14ac:dyDescent="0.2">
      <c r="B674" s="115"/>
      <c r="D674" s="109" t="s">
        <v>117</v>
      </c>
      <c r="F674" s="117" t="s">
        <v>873</v>
      </c>
      <c r="H674" s="118">
        <v>40.4</v>
      </c>
      <c r="I674" s="118"/>
      <c r="J674" s="118"/>
      <c r="L674" s="115"/>
      <c r="M674" s="119"/>
      <c r="N674" s="120"/>
      <c r="O674" s="120"/>
      <c r="P674" s="120"/>
      <c r="Q674" s="120"/>
      <c r="R674" s="120"/>
      <c r="S674" s="120"/>
      <c r="T674" s="121"/>
      <c r="AT674" s="116" t="s">
        <v>117</v>
      </c>
      <c r="AU674" s="116" t="s">
        <v>116</v>
      </c>
      <c r="AV674" s="9" t="s">
        <v>116</v>
      </c>
      <c r="AW674" s="9" t="s">
        <v>1</v>
      </c>
      <c r="AX674" s="9" t="s">
        <v>42</v>
      </c>
      <c r="AY674" s="116" t="s">
        <v>109</v>
      </c>
    </row>
    <row r="675" spans="1:65" s="2" customFormat="1" ht="33" customHeight="1" x14ac:dyDescent="0.2">
      <c r="A675" s="20"/>
      <c r="B675" s="95"/>
      <c r="C675" s="96"/>
      <c r="D675" s="96" t="s">
        <v>111</v>
      </c>
      <c r="E675" s="97" t="s">
        <v>874</v>
      </c>
      <c r="F675" s="98" t="s">
        <v>875</v>
      </c>
      <c r="G675" s="99" t="s">
        <v>362</v>
      </c>
      <c r="H675" s="100">
        <v>3</v>
      </c>
      <c r="I675" s="100"/>
      <c r="J675" s="100">
        <f>ROUND(I675*H675,2)</f>
        <v>0</v>
      </c>
      <c r="K675" s="101"/>
      <c r="L675" s="21"/>
      <c r="M675" s="102" t="s">
        <v>0</v>
      </c>
      <c r="N675" s="103" t="s">
        <v>24</v>
      </c>
      <c r="O675" s="104">
        <v>0.71699999999999997</v>
      </c>
      <c r="P675" s="104">
        <f>O675*H675</f>
        <v>2.1509999999999998</v>
      </c>
      <c r="Q675" s="104">
        <v>0.17015</v>
      </c>
      <c r="R675" s="104">
        <f>Q675*H675</f>
        <v>0.51044999999999996</v>
      </c>
      <c r="S675" s="104">
        <v>0</v>
      </c>
      <c r="T675" s="105">
        <f>S675*H675</f>
        <v>0</v>
      </c>
      <c r="U675" s="20"/>
      <c r="V675" s="20"/>
      <c r="W675" s="20"/>
      <c r="X675" s="20"/>
      <c r="Y675" s="20"/>
      <c r="Z675" s="20"/>
      <c r="AA675" s="20"/>
      <c r="AB675" s="20"/>
      <c r="AC675" s="20"/>
      <c r="AD675" s="20"/>
      <c r="AE675" s="20"/>
      <c r="AR675" s="106" t="s">
        <v>115</v>
      </c>
      <c r="AT675" s="106" t="s">
        <v>111</v>
      </c>
      <c r="AU675" s="106" t="s">
        <v>116</v>
      </c>
      <c r="AY675" s="12" t="s">
        <v>109</v>
      </c>
      <c r="BE675" s="107">
        <f>IF(N675="základná",J675,0)</f>
        <v>0</v>
      </c>
      <c r="BF675" s="107">
        <f>IF(N675="znížená",J675,0)</f>
        <v>0</v>
      </c>
      <c r="BG675" s="107">
        <f>IF(N675="zákl. prenesená",J675,0)</f>
        <v>0</v>
      </c>
      <c r="BH675" s="107">
        <f>IF(N675="zníž. prenesená",J675,0)</f>
        <v>0</v>
      </c>
      <c r="BI675" s="107">
        <f>IF(N675="nulová",J675,0)</f>
        <v>0</v>
      </c>
      <c r="BJ675" s="12" t="s">
        <v>116</v>
      </c>
      <c r="BK675" s="107">
        <f>ROUND(I675*H675,2)</f>
        <v>0</v>
      </c>
      <c r="BL675" s="12" t="s">
        <v>115</v>
      </c>
      <c r="BM675" s="106" t="s">
        <v>876</v>
      </c>
    </row>
    <row r="676" spans="1:65" s="2" customFormat="1" ht="24.2" customHeight="1" x14ac:dyDescent="0.2">
      <c r="A676" s="20"/>
      <c r="B676" s="95"/>
      <c r="C676" s="136"/>
      <c r="D676" s="136" t="s">
        <v>216</v>
      </c>
      <c r="E676" s="137" t="s">
        <v>877</v>
      </c>
      <c r="F676" s="138" t="s">
        <v>878</v>
      </c>
      <c r="G676" s="139" t="s">
        <v>256</v>
      </c>
      <c r="H676" s="140">
        <v>3.03</v>
      </c>
      <c r="I676" s="140"/>
      <c r="J676" s="140">
        <f>ROUND(I676*H676,2)</f>
        <v>0</v>
      </c>
      <c r="K676" s="141"/>
      <c r="L676" s="142"/>
      <c r="M676" s="143" t="s">
        <v>0</v>
      </c>
      <c r="N676" s="144" t="s">
        <v>24</v>
      </c>
      <c r="O676" s="104">
        <v>0</v>
      </c>
      <c r="P676" s="104">
        <f>O676*H676</f>
        <v>0</v>
      </c>
      <c r="Q676" s="104">
        <v>6.5000000000000002E-2</v>
      </c>
      <c r="R676" s="104">
        <f>Q676*H676</f>
        <v>0.19694999999999999</v>
      </c>
      <c r="S676" s="104">
        <v>0</v>
      </c>
      <c r="T676" s="105">
        <f>S676*H676</f>
        <v>0</v>
      </c>
      <c r="U676" s="20"/>
      <c r="V676" s="20"/>
      <c r="W676" s="20"/>
      <c r="X676" s="20"/>
      <c r="Y676" s="20"/>
      <c r="Z676" s="20"/>
      <c r="AA676" s="20"/>
      <c r="AB676" s="20"/>
      <c r="AC676" s="20"/>
      <c r="AD676" s="20"/>
      <c r="AE676" s="20"/>
      <c r="AR676" s="106" t="s">
        <v>137</v>
      </c>
      <c r="AT676" s="106" t="s">
        <v>216</v>
      </c>
      <c r="AU676" s="106" t="s">
        <v>116</v>
      </c>
      <c r="AY676" s="12" t="s">
        <v>109</v>
      </c>
      <c r="BE676" s="107">
        <f>IF(N676="základná",J676,0)</f>
        <v>0</v>
      </c>
      <c r="BF676" s="107">
        <f>IF(N676="znížená",J676,0)</f>
        <v>0</v>
      </c>
      <c r="BG676" s="107">
        <f>IF(N676="zákl. prenesená",J676,0)</f>
        <v>0</v>
      </c>
      <c r="BH676" s="107">
        <f>IF(N676="zníž. prenesená",J676,0)</f>
        <v>0</v>
      </c>
      <c r="BI676" s="107">
        <f>IF(N676="nulová",J676,0)</f>
        <v>0</v>
      </c>
      <c r="BJ676" s="12" t="s">
        <v>116</v>
      </c>
      <c r="BK676" s="107">
        <f>ROUND(I676*H676,2)</f>
        <v>0</v>
      </c>
      <c r="BL676" s="12" t="s">
        <v>115</v>
      </c>
      <c r="BM676" s="106" t="s">
        <v>879</v>
      </c>
    </row>
    <row r="677" spans="1:65" s="9" customFormat="1" x14ac:dyDescent="0.2">
      <c r="B677" s="115"/>
      <c r="D677" s="109" t="s">
        <v>117</v>
      </c>
      <c r="F677" s="117" t="s">
        <v>880</v>
      </c>
      <c r="H677" s="118">
        <v>3.03</v>
      </c>
      <c r="I677" s="118"/>
      <c r="J677" s="118"/>
      <c r="L677" s="115"/>
      <c r="M677" s="119"/>
      <c r="N677" s="120"/>
      <c r="O677" s="120"/>
      <c r="P677" s="120"/>
      <c r="Q677" s="120"/>
      <c r="R677" s="120"/>
      <c r="S677" s="120"/>
      <c r="T677" s="121"/>
      <c r="AT677" s="116" t="s">
        <v>117</v>
      </c>
      <c r="AU677" s="116" t="s">
        <v>116</v>
      </c>
      <c r="AV677" s="9" t="s">
        <v>116</v>
      </c>
      <c r="AW677" s="9" t="s">
        <v>1</v>
      </c>
      <c r="AX677" s="9" t="s">
        <v>42</v>
      </c>
      <c r="AY677" s="116" t="s">
        <v>109</v>
      </c>
    </row>
    <row r="678" spans="1:65" s="2" customFormat="1" ht="33" customHeight="1" x14ac:dyDescent="0.2">
      <c r="A678" s="20"/>
      <c r="B678" s="95"/>
      <c r="C678" s="96">
        <v>102</v>
      </c>
      <c r="D678" s="96" t="s">
        <v>111</v>
      </c>
      <c r="E678" s="97" t="s">
        <v>881</v>
      </c>
      <c r="F678" s="98" t="s">
        <v>882</v>
      </c>
      <c r="G678" s="99" t="s">
        <v>214</v>
      </c>
      <c r="H678" s="100">
        <v>1107</v>
      </c>
      <c r="I678" s="100"/>
      <c r="J678" s="190">
        <f t="shared" ref="J678:J679" si="45">SUM(H678*I678)</f>
        <v>0</v>
      </c>
      <c r="K678" s="101"/>
      <c r="L678" s="21"/>
      <c r="M678" s="102" t="s">
        <v>0</v>
      </c>
      <c r="N678" s="103" t="s">
        <v>24</v>
      </c>
      <c r="O678" s="104">
        <v>0</v>
      </c>
      <c r="P678" s="104">
        <f>O678*H678</f>
        <v>0</v>
      </c>
      <c r="Q678" s="104">
        <v>0</v>
      </c>
      <c r="R678" s="104">
        <f>Q678*H678</f>
        <v>0</v>
      </c>
      <c r="S678" s="104">
        <v>0</v>
      </c>
      <c r="T678" s="105">
        <f>S678*H678</f>
        <v>0</v>
      </c>
      <c r="U678" s="20"/>
      <c r="V678" s="20"/>
      <c r="W678" s="20"/>
      <c r="X678" s="20"/>
      <c r="Y678" s="20"/>
      <c r="Z678" s="20"/>
      <c r="AA678" s="20"/>
      <c r="AB678" s="20"/>
      <c r="AC678" s="20"/>
      <c r="AD678" s="20"/>
      <c r="AE678" s="20"/>
      <c r="AR678" s="106" t="s">
        <v>115</v>
      </c>
      <c r="AT678" s="106" t="s">
        <v>111</v>
      </c>
      <c r="AU678" s="106" t="s">
        <v>116</v>
      </c>
      <c r="AY678" s="12" t="s">
        <v>109</v>
      </c>
      <c r="BE678" s="107">
        <f>IF(N678="základná",J678,0)</f>
        <v>0</v>
      </c>
      <c r="BF678" s="107">
        <f>IF(N678="znížená",J678,0)</f>
        <v>0</v>
      </c>
      <c r="BG678" s="107">
        <f>IF(N678="zákl. prenesená",J678,0)</f>
        <v>0</v>
      </c>
      <c r="BH678" s="107">
        <f>IF(N678="zníž. prenesená",J678,0)</f>
        <v>0</v>
      </c>
      <c r="BI678" s="107">
        <f>IF(N678="nulová",J678,0)</f>
        <v>0</v>
      </c>
      <c r="BJ678" s="12" t="s">
        <v>116</v>
      </c>
      <c r="BK678" s="107">
        <f>ROUND(I678*H678,2)</f>
        <v>0</v>
      </c>
      <c r="BL678" s="12" t="s">
        <v>115</v>
      </c>
      <c r="BM678" s="106" t="s">
        <v>883</v>
      </c>
    </row>
    <row r="679" spans="1:65" s="2" customFormat="1" ht="44.25" customHeight="1" x14ac:dyDescent="0.2">
      <c r="A679" s="20"/>
      <c r="B679" s="95"/>
      <c r="C679" s="96">
        <v>103</v>
      </c>
      <c r="D679" s="96" t="s">
        <v>111</v>
      </c>
      <c r="E679" s="97" t="s">
        <v>884</v>
      </c>
      <c r="F679" s="98" t="s">
        <v>885</v>
      </c>
      <c r="G679" s="99" t="s">
        <v>214</v>
      </c>
      <c r="H679" s="100">
        <v>2214</v>
      </c>
      <c r="I679" s="100"/>
      <c r="J679" s="190">
        <f t="shared" si="45"/>
        <v>0</v>
      </c>
      <c r="K679" s="101"/>
      <c r="L679" s="21"/>
      <c r="M679" s="102" t="s">
        <v>0</v>
      </c>
      <c r="N679" s="103" t="s">
        <v>24</v>
      </c>
      <c r="O679" s="104">
        <v>0</v>
      </c>
      <c r="P679" s="104">
        <f>O679*H679</f>
        <v>0</v>
      </c>
      <c r="Q679" s="104">
        <v>0</v>
      </c>
      <c r="R679" s="104">
        <f>Q679*H679</f>
        <v>0</v>
      </c>
      <c r="S679" s="104">
        <v>0</v>
      </c>
      <c r="T679" s="105">
        <f>S679*H679</f>
        <v>0</v>
      </c>
      <c r="U679" s="20"/>
      <c r="V679" s="20"/>
      <c r="W679" s="20"/>
      <c r="X679" s="20"/>
      <c r="Y679" s="20"/>
      <c r="Z679" s="20"/>
      <c r="AA679" s="20"/>
      <c r="AB679" s="20"/>
      <c r="AC679" s="20"/>
      <c r="AD679" s="20"/>
      <c r="AE679" s="20"/>
      <c r="AR679" s="106" t="s">
        <v>115</v>
      </c>
      <c r="AT679" s="106" t="s">
        <v>111</v>
      </c>
      <c r="AU679" s="106" t="s">
        <v>116</v>
      </c>
      <c r="AY679" s="12" t="s">
        <v>109</v>
      </c>
      <c r="BE679" s="107">
        <f>IF(N679="základná",J679,0)</f>
        <v>0</v>
      </c>
      <c r="BF679" s="107">
        <f>IF(N679="znížená",J679,0)</f>
        <v>0</v>
      </c>
      <c r="BG679" s="107">
        <f>IF(N679="zákl. prenesená",J679,0)</f>
        <v>0</v>
      </c>
      <c r="BH679" s="107">
        <f>IF(N679="zníž. prenesená",J679,0)</f>
        <v>0</v>
      </c>
      <c r="BI679" s="107">
        <f>IF(N679="nulová",J679,0)</f>
        <v>0</v>
      </c>
      <c r="BJ679" s="12" t="s">
        <v>116</v>
      </c>
      <c r="BK679" s="107">
        <f>ROUND(I679*H679,2)</f>
        <v>0</v>
      </c>
      <c r="BL679" s="12" t="s">
        <v>115</v>
      </c>
      <c r="BM679" s="106" t="s">
        <v>886</v>
      </c>
    </row>
    <row r="680" spans="1:65" s="9" customFormat="1" x14ac:dyDescent="0.2">
      <c r="B680" s="115"/>
      <c r="D680" s="109" t="s">
        <v>117</v>
      </c>
      <c r="F680" s="117" t="s">
        <v>887</v>
      </c>
      <c r="H680" s="118">
        <v>2214</v>
      </c>
      <c r="I680" s="118"/>
      <c r="J680" s="118"/>
      <c r="L680" s="115"/>
      <c r="M680" s="119"/>
      <c r="N680" s="120"/>
      <c r="O680" s="120"/>
      <c r="P680" s="120"/>
      <c r="Q680" s="120"/>
      <c r="R680" s="120"/>
      <c r="S680" s="120"/>
      <c r="T680" s="121"/>
      <c r="AT680" s="116" t="s">
        <v>117</v>
      </c>
      <c r="AU680" s="116" t="s">
        <v>116</v>
      </c>
      <c r="AV680" s="9" t="s">
        <v>116</v>
      </c>
      <c r="AW680" s="9" t="s">
        <v>1</v>
      </c>
      <c r="AX680" s="9" t="s">
        <v>42</v>
      </c>
      <c r="AY680" s="116" t="s">
        <v>109</v>
      </c>
    </row>
    <row r="681" spans="1:65" s="2" customFormat="1" ht="33" customHeight="1" x14ac:dyDescent="0.2">
      <c r="A681" s="20"/>
      <c r="B681" s="95"/>
      <c r="C681" s="96">
        <v>104</v>
      </c>
      <c r="D681" s="96" t="s">
        <v>111</v>
      </c>
      <c r="E681" s="97" t="s">
        <v>888</v>
      </c>
      <c r="F681" s="98" t="s">
        <v>889</v>
      </c>
      <c r="G681" s="99" t="s">
        <v>214</v>
      </c>
      <c r="H681" s="100">
        <v>1107</v>
      </c>
      <c r="I681" s="100"/>
      <c r="J681" s="190">
        <f t="shared" ref="J681:J685" si="46">SUM(H681*I681)</f>
        <v>0</v>
      </c>
      <c r="K681" s="101"/>
      <c r="L681" s="21"/>
      <c r="M681" s="102" t="s">
        <v>0</v>
      </c>
      <c r="N681" s="103" t="s">
        <v>24</v>
      </c>
      <c r="O681" s="104">
        <v>0</v>
      </c>
      <c r="P681" s="104">
        <f>O681*H681</f>
        <v>0</v>
      </c>
      <c r="Q681" s="104">
        <v>0</v>
      </c>
      <c r="R681" s="104">
        <f>Q681*H681</f>
        <v>0</v>
      </c>
      <c r="S681" s="104">
        <v>0</v>
      </c>
      <c r="T681" s="105">
        <f>S681*H681</f>
        <v>0</v>
      </c>
      <c r="U681" s="20"/>
      <c r="V681" s="20"/>
      <c r="W681" s="20"/>
      <c r="X681" s="20"/>
      <c r="Y681" s="20"/>
      <c r="Z681" s="20"/>
      <c r="AA681" s="20"/>
      <c r="AB681" s="20"/>
      <c r="AC681" s="20"/>
      <c r="AD681" s="20"/>
      <c r="AE681" s="20"/>
      <c r="AR681" s="106" t="s">
        <v>115</v>
      </c>
      <c r="AT681" s="106" t="s">
        <v>111</v>
      </c>
      <c r="AU681" s="106" t="s">
        <v>116</v>
      </c>
      <c r="AY681" s="12" t="s">
        <v>109</v>
      </c>
      <c r="BE681" s="107">
        <f>IF(N681="základná",J681,0)</f>
        <v>0</v>
      </c>
      <c r="BF681" s="107">
        <f>IF(N681="znížená",J681,0)</f>
        <v>0</v>
      </c>
      <c r="BG681" s="107">
        <f>IF(N681="zákl. prenesená",J681,0)</f>
        <v>0</v>
      </c>
      <c r="BH681" s="107">
        <f>IF(N681="zníž. prenesená",J681,0)</f>
        <v>0</v>
      </c>
      <c r="BI681" s="107">
        <f>IF(N681="nulová",J681,0)</f>
        <v>0</v>
      </c>
      <c r="BJ681" s="12" t="s">
        <v>116</v>
      </c>
      <c r="BK681" s="107">
        <f>ROUND(I681*H681,2)</f>
        <v>0</v>
      </c>
      <c r="BL681" s="12" t="s">
        <v>115</v>
      </c>
      <c r="BM681" s="106" t="s">
        <v>890</v>
      </c>
    </row>
    <row r="682" spans="1:65" s="2" customFormat="1" ht="33" customHeight="1" x14ac:dyDescent="0.2">
      <c r="A682" s="20"/>
      <c r="B682" s="95"/>
      <c r="C682" s="149">
        <v>105</v>
      </c>
      <c r="D682" s="155"/>
      <c r="E682" s="156" t="s">
        <v>2575</v>
      </c>
      <c r="F682" s="156" t="s">
        <v>2576</v>
      </c>
      <c r="G682" s="193" t="s">
        <v>214</v>
      </c>
      <c r="H682" s="157">
        <v>1107</v>
      </c>
      <c r="I682" s="157"/>
      <c r="J682" s="190">
        <f t="shared" si="46"/>
        <v>0</v>
      </c>
      <c r="K682" s="150"/>
      <c r="L682" s="21"/>
      <c r="M682" s="102"/>
      <c r="N682" s="103"/>
      <c r="O682" s="104"/>
      <c r="P682" s="104"/>
      <c r="Q682" s="104"/>
      <c r="R682" s="104"/>
      <c r="S682" s="104"/>
      <c r="T682" s="105"/>
      <c r="U682" s="20"/>
      <c r="V682" s="20"/>
      <c r="W682" s="20"/>
      <c r="X682" s="20"/>
      <c r="Y682" s="20"/>
      <c r="Z682" s="20"/>
      <c r="AA682" s="20"/>
      <c r="AB682" s="20"/>
      <c r="AC682" s="20"/>
      <c r="AD682" s="20"/>
      <c r="AE682" s="20"/>
      <c r="AR682" s="106"/>
      <c r="AT682" s="106"/>
      <c r="AU682" s="106"/>
      <c r="AY682" s="12"/>
      <c r="BE682" s="107"/>
      <c r="BF682" s="107"/>
      <c r="BG682" s="107"/>
      <c r="BH682" s="107"/>
      <c r="BI682" s="107"/>
      <c r="BJ682" s="12"/>
      <c r="BK682" s="107"/>
      <c r="BL682" s="12"/>
      <c r="BM682" s="106"/>
    </row>
    <row r="683" spans="1:65" s="2" customFormat="1" ht="33" customHeight="1" x14ac:dyDescent="0.2">
      <c r="A683" s="20"/>
      <c r="B683" s="95"/>
      <c r="C683" s="149">
        <v>106</v>
      </c>
      <c r="D683" s="158"/>
      <c r="E683" s="159" t="s">
        <v>2577</v>
      </c>
      <c r="F683" s="159" t="s">
        <v>2578</v>
      </c>
      <c r="G683" s="194" t="s">
        <v>214</v>
      </c>
      <c r="H683" s="160">
        <v>1107</v>
      </c>
      <c r="I683" s="160"/>
      <c r="J683" s="190">
        <f t="shared" si="46"/>
        <v>0</v>
      </c>
      <c r="K683" s="150"/>
      <c r="L683" s="21"/>
      <c r="M683" s="102"/>
      <c r="N683" s="103"/>
      <c r="O683" s="104"/>
      <c r="P683" s="104"/>
      <c r="Q683" s="104"/>
      <c r="R683" s="104"/>
      <c r="S683" s="104"/>
      <c r="T683" s="105"/>
      <c r="U683" s="20"/>
      <c r="V683" s="20"/>
      <c r="W683" s="20"/>
      <c r="X683" s="20"/>
      <c r="Y683" s="20"/>
      <c r="Z683" s="20"/>
      <c r="AA683" s="20"/>
      <c r="AB683" s="20"/>
      <c r="AC683" s="20"/>
      <c r="AD683" s="20"/>
      <c r="AE683" s="20"/>
      <c r="AR683" s="106"/>
      <c r="AT683" s="106"/>
      <c r="AU683" s="106"/>
      <c r="AY683" s="12"/>
      <c r="BE683" s="107"/>
      <c r="BF683" s="107"/>
      <c r="BG683" s="107"/>
      <c r="BH683" s="107"/>
      <c r="BI683" s="107"/>
      <c r="BJ683" s="12"/>
      <c r="BK683" s="107"/>
      <c r="BL683" s="12"/>
      <c r="BM683" s="106"/>
    </row>
    <row r="684" spans="1:65" s="2" customFormat="1" ht="33" customHeight="1" x14ac:dyDescent="0.2">
      <c r="A684" s="20"/>
      <c r="B684" s="95"/>
      <c r="C684" s="149">
        <v>107</v>
      </c>
      <c r="D684" s="158"/>
      <c r="E684" s="159" t="s">
        <v>2579</v>
      </c>
      <c r="F684" s="159" t="s">
        <v>2580</v>
      </c>
      <c r="G684" s="194" t="s">
        <v>214</v>
      </c>
      <c r="H684" s="160">
        <v>1107</v>
      </c>
      <c r="I684" s="160"/>
      <c r="J684" s="190">
        <f t="shared" si="46"/>
        <v>0</v>
      </c>
      <c r="K684" s="150"/>
      <c r="L684" s="21"/>
      <c r="M684" s="102"/>
      <c r="N684" s="103"/>
      <c r="O684" s="104"/>
      <c r="P684" s="104"/>
      <c r="Q684" s="104"/>
      <c r="R684" s="104"/>
      <c r="S684" s="104"/>
      <c r="T684" s="105"/>
      <c r="U684" s="20"/>
      <c r="V684" s="20"/>
      <c r="W684" s="20"/>
      <c r="X684" s="20"/>
      <c r="Y684" s="20"/>
      <c r="Z684" s="20"/>
      <c r="AA684" s="20"/>
      <c r="AB684" s="20"/>
      <c r="AC684" s="20"/>
      <c r="AD684" s="20"/>
      <c r="AE684" s="20"/>
      <c r="AR684" s="106"/>
      <c r="AT684" s="106"/>
      <c r="AU684" s="106"/>
      <c r="AY684" s="12"/>
      <c r="BE684" s="107"/>
      <c r="BF684" s="107"/>
      <c r="BG684" s="107"/>
      <c r="BH684" s="107"/>
      <c r="BI684" s="107"/>
      <c r="BJ684" s="12"/>
      <c r="BK684" s="107"/>
      <c r="BL684" s="12"/>
      <c r="BM684" s="106"/>
    </row>
    <row r="685" spans="1:65" s="2" customFormat="1" ht="24.2" customHeight="1" x14ac:dyDescent="0.2">
      <c r="A685" s="20"/>
      <c r="B685" s="95"/>
      <c r="C685" s="96">
        <v>108</v>
      </c>
      <c r="D685" s="151" t="s">
        <v>111</v>
      </c>
      <c r="E685" s="152" t="s">
        <v>891</v>
      </c>
      <c r="F685" s="153" t="s">
        <v>892</v>
      </c>
      <c r="G685" s="154" t="s">
        <v>214</v>
      </c>
      <c r="H685" s="192">
        <v>2600</v>
      </c>
      <c r="I685" s="182"/>
      <c r="J685" s="190">
        <f t="shared" si="46"/>
        <v>0</v>
      </c>
      <c r="K685" s="101"/>
      <c r="L685" s="21"/>
      <c r="M685" s="102" t="s">
        <v>0</v>
      </c>
      <c r="N685" s="103" t="s">
        <v>24</v>
      </c>
      <c r="O685" s="104">
        <v>0</v>
      </c>
      <c r="P685" s="104">
        <f>O685*H685</f>
        <v>0</v>
      </c>
      <c r="Q685" s="104">
        <v>0</v>
      </c>
      <c r="R685" s="104">
        <f>Q685*H685</f>
        <v>0</v>
      </c>
      <c r="S685" s="104">
        <v>0</v>
      </c>
      <c r="T685" s="105">
        <f>S685*H685</f>
        <v>0</v>
      </c>
      <c r="U685" s="20"/>
      <c r="V685" s="20"/>
      <c r="W685" s="20"/>
      <c r="X685" s="20"/>
      <c r="Y685" s="20"/>
      <c r="Z685" s="20"/>
      <c r="AA685" s="20"/>
      <c r="AB685" s="20"/>
      <c r="AC685" s="20"/>
      <c r="AD685" s="20"/>
      <c r="AE685" s="20"/>
      <c r="AR685" s="106" t="s">
        <v>115</v>
      </c>
      <c r="AT685" s="106" t="s">
        <v>111</v>
      </c>
      <c r="AU685" s="106" t="s">
        <v>116</v>
      </c>
      <c r="AY685" s="12" t="s">
        <v>109</v>
      </c>
      <c r="BE685" s="107">
        <f>IF(N685="základná",J685,0)</f>
        <v>0</v>
      </c>
      <c r="BF685" s="107">
        <f>IF(N685="znížená",J685,0)</f>
        <v>0</v>
      </c>
      <c r="BG685" s="107">
        <f>IF(N685="zákl. prenesená",J685,0)</f>
        <v>0</v>
      </c>
      <c r="BH685" s="107">
        <f>IF(N685="zníž. prenesená",J685,0)</f>
        <v>0</v>
      </c>
      <c r="BI685" s="107">
        <f>IF(N685="nulová",J685,0)</f>
        <v>0</v>
      </c>
      <c r="BJ685" s="12" t="s">
        <v>116</v>
      </c>
      <c r="BK685" s="107">
        <f>ROUND(I685*H685,2)</f>
        <v>0</v>
      </c>
      <c r="BL685" s="12" t="s">
        <v>115</v>
      </c>
      <c r="BM685" s="106" t="s">
        <v>893</v>
      </c>
    </row>
    <row r="686" spans="1:65" s="8" customFormat="1" x14ac:dyDescent="0.2">
      <c r="B686" s="108"/>
      <c r="D686" s="109" t="s">
        <v>117</v>
      </c>
      <c r="E686" s="110" t="s">
        <v>0</v>
      </c>
      <c r="F686" s="111" t="s">
        <v>894</v>
      </c>
      <c r="H686" s="110" t="s">
        <v>0</v>
      </c>
      <c r="I686" s="181"/>
      <c r="J686" s="181"/>
      <c r="L686" s="108"/>
      <c r="M686" s="112"/>
      <c r="N686" s="113"/>
      <c r="O686" s="113"/>
      <c r="P686" s="113"/>
      <c r="Q686" s="113"/>
      <c r="R686" s="113"/>
      <c r="S686" s="113"/>
      <c r="T686" s="114"/>
      <c r="AT686" s="110" t="s">
        <v>117</v>
      </c>
      <c r="AU686" s="110" t="s">
        <v>116</v>
      </c>
      <c r="AV686" s="8" t="s">
        <v>42</v>
      </c>
      <c r="AW686" s="8" t="s">
        <v>15</v>
      </c>
      <c r="AX686" s="8" t="s">
        <v>41</v>
      </c>
      <c r="AY686" s="110" t="s">
        <v>109</v>
      </c>
    </row>
    <row r="687" spans="1:65" s="9" customFormat="1" x14ac:dyDescent="0.2">
      <c r="B687" s="115"/>
      <c r="D687" s="109" t="s">
        <v>117</v>
      </c>
      <c r="E687" s="116" t="s">
        <v>0</v>
      </c>
      <c r="F687" s="117" t="s">
        <v>895</v>
      </c>
      <c r="H687" s="118">
        <v>2600</v>
      </c>
      <c r="I687" s="118"/>
      <c r="J687" s="118"/>
      <c r="L687" s="115"/>
      <c r="M687" s="119"/>
      <c r="N687" s="120"/>
      <c r="O687" s="120"/>
      <c r="P687" s="120"/>
      <c r="Q687" s="120"/>
      <c r="R687" s="120"/>
      <c r="S687" s="120"/>
      <c r="T687" s="121"/>
      <c r="AT687" s="116" t="s">
        <v>117</v>
      </c>
      <c r="AU687" s="116" t="s">
        <v>116</v>
      </c>
      <c r="AV687" s="9" t="s">
        <v>116</v>
      </c>
      <c r="AW687" s="9" t="s">
        <v>15</v>
      </c>
      <c r="AX687" s="9" t="s">
        <v>41</v>
      </c>
      <c r="AY687" s="116" t="s">
        <v>109</v>
      </c>
    </row>
    <row r="688" spans="1:65" s="10" customFormat="1" x14ac:dyDescent="0.2">
      <c r="B688" s="122"/>
      <c r="D688" s="109" t="s">
        <v>117</v>
      </c>
      <c r="E688" s="123" t="s">
        <v>0</v>
      </c>
      <c r="F688" s="124" t="s">
        <v>121</v>
      </c>
      <c r="H688" s="125">
        <v>2600</v>
      </c>
      <c r="I688" s="125"/>
      <c r="J688" s="125"/>
      <c r="L688" s="122"/>
      <c r="M688" s="126"/>
      <c r="N688" s="127"/>
      <c r="O688" s="127"/>
      <c r="P688" s="127"/>
      <c r="Q688" s="127"/>
      <c r="R688" s="127"/>
      <c r="S688" s="127"/>
      <c r="T688" s="128"/>
      <c r="AT688" s="123" t="s">
        <v>117</v>
      </c>
      <c r="AU688" s="123" t="s">
        <v>116</v>
      </c>
      <c r="AV688" s="10" t="s">
        <v>115</v>
      </c>
      <c r="AW688" s="10" t="s">
        <v>15</v>
      </c>
      <c r="AX688" s="10" t="s">
        <v>42</v>
      </c>
      <c r="AY688" s="123" t="s">
        <v>109</v>
      </c>
    </row>
    <row r="689" spans="1:65" s="2" customFormat="1" ht="16.5" customHeight="1" x14ac:dyDescent="0.2">
      <c r="A689" s="20"/>
      <c r="B689" s="95"/>
      <c r="C689" s="96"/>
      <c r="D689" s="96" t="s">
        <v>111</v>
      </c>
      <c r="E689" s="97" t="s">
        <v>896</v>
      </c>
      <c r="F689" s="98" t="s">
        <v>897</v>
      </c>
      <c r="G689" s="99" t="s">
        <v>214</v>
      </c>
      <c r="H689" s="100">
        <v>1107.8599999999999</v>
      </c>
      <c r="I689" s="100"/>
      <c r="J689" s="100">
        <f>ROUND(I689*H689,2)</f>
        <v>0</v>
      </c>
      <c r="K689" s="101"/>
      <c r="L689" s="21"/>
      <c r="M689" s="102" t="s">
        <v>0</v>
      </c>
      <c r="N689" s="103" t="s">
        <v>24</v>
      </c>
      <c r="O689" s="104">
        <v>4.0129999999999999E-2</v>
      </c>
      <c r="P689" s="104">
        <f>O689*H689</f>
        <v>44.458421799999996</v>
      </c>
      <c r="Q689" s="104">
        <v>5.0000000000000002E-5</v>
      </c>
      <c r="R689" s="104">
        <f>Q689*H689</f>
        <v>5.5392999999999998E-2</v>
      </c>
      <c r="S689" s="104">
        <v>0</v>
      </c>
      <c r="T689" s="105">
        <f>S689*H689</f>
        <v>0</v>
      </c>
      <c r="U689" s="20"/>
      <c r="V689" s="20"/>
      <c r="W689" s="20"/>
      <c r="X689" s="20"/>
      <c r="Y689" s="20"/>
      <c r="Z689" s="20"/>
      <c r="AA689" s="20"/>
      <c r="AB689" s="20"/>
      <c r="AC689" s="20"/>
      <c r="AD689" s="20"/>
      <c r="AE689" s="20"/>
      <c r="AR689" s="106" t="s">
        <v>115</v>
      </c>
      <c r="AT689" s="106" t="s">
        <v>111</v>
      </c>
      <c r="AU689" s="106" t="s">
        <v>116</v>
      </c>
      <c r="AY689" s="12" t="s">
        <v>109</v>
      </c>
      <c r="BE689" s="107">
        <f>IF(N689="základná",J689,0)</f>
        <v>0</v>
      </c>
      <c r="BF689" s="107">
        <f>IF(N689="znížená",J689,0)</f>
        <v>0</v>
      </c>
      <c r="BG689" s="107">
        <f>IF(N689="zákl. prenesená",J689,0)</f>
        <v>0</v>
      </c>
      <c r="BH689" s="107">
        <f>IF(N689="zníž. prenesená",J689,0)</f>
        <v>0</v>
      </c>
      <c r="BI689" s="107">
        <f>IF(N689="nulová",J689,0)</f>
        <v>0</v>
      </c>
      <c r="BJ689" s="12" t="s">
        <v>116</v>
      </c>
      <c r="BK689" s="107">
        <f>ROUND(I689*H689,2)</f>
        <v>0</v>
      </c>
      <c r="BL689" s="12" t="s">
        <v>115</v>
      </c>
      <c r="BM689" s="106" t="s">
        <v>898</v>
      </c>
    </row>
    <row r="690" spans="1:65" s="2" customFormat="1" ht="24.2" customHeight="1" x14ac:dyDescent="0.2">
      <c r="A690" s="20"/>
      <c r="B690" s="95"/>
      <c r="C690" s="96"/>
      <c r="D690" s="96" t="s">
        <v>111</v>
      </c>
      <c r="E690" s="97" t="s">
        <v>899</v>
      </c>
      <c r="F690" s="98" t="s">
        <v>900</v>
      </c>
      <c r="G690" s="99" t="s">
        <v>362</v>
      </c>
      <c r="H690" s="100">
        <v>6</v>
      </c>
      <c r="I690" s="100"/>
      <c r="J690" s="100">
        <f>ROUND(I690*H690,2)</f>
        <v>0</v>
      </c>
      <c r="K690" s="101"/>
      <c r="L690" s="21"/>
      <c r="M690" s="102" t="s">
        <v>0</v>
      </c>
      <c r="N690" s="103" t="s">
        <v>24</v>
      </c>
      <c r="O690" s="104">
        <v>0.23699999999999999</v>
      </c>
      <c r="P690" s="104">
        <f>O690*H690</f>
        <v>1.4219999999999999</v>
      </c>
      <c r="Q690" s="104">
        <v>3.79E-3</v>
      </c>
      <c r="R690" s="104">
        <f>Q690*H690</f>
        <v>2.274E-2</v>
      </c>
      <c r="S690" s="104">
        <v>0</v>
      </c>
      <c r="T690" s="105">
        <f>S690*H690</f>
        <v>0</v>
      </c>
      <c r="U690" s="20"/>
      <c r="V690" s="20"/>
      <c r="W690" s="20"/>
      <c r="X690" s="20"/>
      <c r="Y690" s="20"/>
      <c r="Z690" s="20"/>
      <c r="AA690" s="20"/>
      <c r="AB690" s="20"/>
      <c r="AC690" s="20"/>
      <c r="AD690" s="20"/>
      <c r="AE690" s="20"/>
      <c r="AR690" s="106" t="s">
        <v>115</v>
      </c>
      <c r="AT690" s="106" t="s">
        <v>111</v>
      </c>
      <c r="AU690" s="106" t="s">
        <v>116</v>
      </c>
      <c r="AY690" s="12" t="s">
        <v>109</v>
      </c>
      <c r="BE690" s="107">
        <f>IF(N690="základná",J690,0)</f>
        <v>0</v>
      </c>
      <c r="BF690" s="107">
        <f>IF(N690="znížená",J690,0)</f>
        <v>0</v>
      </c>
      <c r="BG690" s="107">
        <f>IF(N690="zákl. prenesená",J690,0)</f>
        <v>0</v>
      </c>
      <c r="BH690" s="107">
        <f>IF(N690="zníž. prenesená",J690,0)</f>
        <v>0</v>
      </c>
      <c r="BI690" s="107">
        <f>IF(N690="nulová",J690,0)</f>
        <v>0</v>
      </c>
      <c r="BJ690" s="12" t="s">
        <v>116</v>
      </c>
      <c r="BK690" s="107">
        <f>ROUND(I690*H690,2)</f>
        <v>0</v>
      </c>
      <c r="BL690" s="12" t="s">
        <v>115</v>
      </c>
      <c r="BM690" s="106" t="s">
        <v>901</v>
      </c>
    </row>
    <row r="691" spans="1:65" s="9" customFormat="1" x14ac:dyDescent="0.2">
      <c r="B691" s="115"/>
      <c r="D691" s="109" t="s">
        <v>117</v>
      </c>
      <c r="E691" s="116" t="s">
        <v>0</v>
      </c>
      <c r="F691" s="117" t="s">
        <v>902</v>
      </c>
      <c r="H691" s="118">
        <v>6</v>
      </c>
      <c r="I691" s="118"/>
      <c r="J691" s="118"/>
      <c r="L691" s="115"/>
      <c r="M691" s="119"/>
      <c r="N691" s="120"/>
      <c r="O691" s="120"/>
      <c r="P691" s="120"/>
      <c r="Q691" s="120"/>
      <c r="R691" s="120"/>
      <c r="S691" s="120"/>
      <c r="T691" s="121"/>
      <c r="AT691" s="116" t="s">
        <v>117</v>
      </c>
      <c r="AU691" s="116" t="s">
        <v>116</v>
      </c>
      <c r="AV691" s="9" t="s">
        <v>116</v>
      </c>
      <c r="AW691" s="9" t="s">
        <v>15</v>
      </c>
      <c r="AX691" s="9" t="s">
        <v>42</v>
      </c>
      <c r="AY691" s="116" t="s">
        <v>109</v>
      </c>
    </row>
    <row r="692" spans="1:65" s="2" customFormat="1" ht="16.5" customHeight="1" x14ac:dyDescent="0.2">
      <c r="A692" s="20"/>
      <c r="B692" s="95"/>
      <c r="C692" s="96">
        <v>109</v>
      </c>
      <c r="D692" s="96" t="s">
        <v>111</v>
      </c>
      <c r="E692" s="97" t="s">
        <v>903</v>
      </c>
      <c r="F692" s="98" t="s">
        <v>904</v>
      </c>
      <c r="G692" s="99" t="s">
        <v>214</v>
      </c>
      <c r="H692" s="191">
        <v>1625</v>
      </c>
      <c r="I692" s="100"/>
      <c r="J692" s="190">
        <f t="shared" ref="J692" si="47">SUM(H692*I692)</f>
        <v>0</v>
      </c>
      <c r="K692" s="101"/>
      <c r="L692" s="21"/>
      <c r="M692" s="102" t="s">
        <v>0</v>
      </c>
      <c r="N692" s="103" t="s">
        <v>24</v>
      </c>
      <c r="O692" s="104">
        <v>0</v>
      </c>
      <c r="P692" s="104">
        <f>O692*H692</f>
        <v>0</v>
      </c>
      <c r="Q692" s="104">
        <v>0</v>
      </c>
      <c r="R692" s="104">
        <f>Q692*H692</f>
        <v>0</v>
      </c>
      <c r="S692" s="104">
        <v>0</v>
      </c>
      <c r="T692" s="105">
        <f>S692*H692</f>
        <v>0</v>
      </c>
      <c r="U692" s="20"/>
      <c r="V692" s="20"/>
      <c r="W692" s="20"/>
      <c r="X692" s="20"/>
      <c r="Y692" s="20"/>
      <c r="Z692" s="20"/>
      <c r="AA692" s="20"/>
      <c r="AB692" s="20"/>
      <c r="AC692" s="20"/>
      <c r="AD692" s="20"/>
      <c r="AE692" s="20"/>
      <c r="AR692" s="106" t="s">
        <v>115</v>
      </c>
      <c r="AT692" s="106" t="s">
        <v>111</v>
      </c>
      <c r="AU692" s="106" t="s">
        <v>116</v>
      </c>
      <c r="AY692" s="12" t="s">
        <v>109</v>
      </c>
      <c r="BE692" s="107">
        <f>IF(N692="základná",J692,0)</f>
        <v>0</v>
      </c>
      <c r="BF692" s="107">
        <f>IF(N692="znížená",J692,0)</f>
        <v>0</v>
      </c>
      <c r="BG692" s="107">
        <f>IF(N692="zákl. prenesená",J692,0)</f>
        <v>0</v>
      </c>
      <c r="BH692" s="107">
        <f>IF(N692="zníž. prenesená",J692,0)</f>
        <v>0</v>
      </c>
      <c r="BI692" s="107">
        <f>IF(N692="nulová",J692,0)</f>
        <v>0</v>
      </c>
      <c r="BJ692" s="12" t="s">
        <v>116</v>
      </c>
      <c r="BK692" s="107">
        <f>ROUND(I692*H692,2)</f>
        <v>0</v>
      </c>
      <c r="BL692" s="12" t="s">
        <v>115</v>
      </c>
      <c r="BM692" s="106" t="s">
        <v>905</v>
      </c>
    </row>
    <row r="693" spans="1:65" s="9" customFormat="1" x14ac:dyDescent="0.2">
      <c r="B693" s="115"/>
      <c r="D693" s="109" t="s">
        <v>117</v>
      </c>
      <c r="E693" s="116" t="s">
        <v>0</v>
      </c>
      <c r="F693" s="117" t="s">
        <v>906</v>
      </c>
      <c r="H693" s="118">
        <v>1625</v>
      </c>
      <c r="I693" s="118"/>
      <c r="J693" s="118"/>
      <c r="L693" s="115"/>
      <c r="M693" s="119"/>
      <c r="N693" s="120"/>
      <c r="O693" s="120"/>
      <c r="P693" s="120"/>
      <c r="Q693" s="120"/>
      <c r="R693" s="120"/>
      <c r="S693" s="120"/>
      <c r="T693" s="121"/>
      <c r="AT693" s="116" t="s">
        <v>117</v>
      </c>
      <c r="AU693" s="116" t="s">
        <v>116</v>
      </c>
      <c r="AV693" s="9" t="s">
        <v>116</v>
      </c>
      <c r="AW693" s="9" t="s">
        <v>15</v>
      </c>
      <c r="AX693" s="9" t="s">
        <v>42</v>
      </c>
      <c r="AY693" s="116" t="s">
        <v>109</v>
      </c>
    </row>
    <row r="694" spans="1:65" s="7" customFormat="1" ht="22.9" customHeight="1" x14ac:dyDescent="0.2">
      <c r="B694" s="85"/>
      <c r="D694" s="86" t="s">
        <v>40</v>
      </c>
      <c r="E694" s="94" t="s">
        <v>632</v>
      </c>
      <c r="F694" s="94" t="s">
        <v>907</v>
      </c>
      <c r="I694" s="178"/>
      <c r="J694" s="180">
        <f>SUM(J695)</f>
        <v>0</v>
      </c>
      <c r="L694" s="85"/>
      <c r="M694" s="88"/>
      <c r="N694" s="89"/>
      <c r="O694" s="89"/>
      <c r="P694" s="90">
        <f>P695</f>
        <v>0</v>
      </c>
      <c r="Q694" s="89"/>
      <c r="R694" s="90">
        <f>R695</f>
        <v>0</v>
      </c>
      <c r="S694" s="89"/>
      <c r="T694" s="91">
        <f>T695</f>
        <v>0</v>
      </c>
      <c r="AR694" s="86" t="s">
        <v>42</v>
      </c>
      <c r="AT694" s="92" t="s">
        <v>40</v>
      </c>
      <c r="AU694" s="92" t="s">
        <v>42</v>
      </c>
      <c r="AY694" s="86" t="s">
        <v>109</v>
      </c>
      <c r="BK694" s="93">
        <f>BK695</f>
        <v>0</v>
      </c>
    </row>
    <row r="695" spans="1:65" s="2" customFormat="1" ht="24.2" customHeight="1" x14ac:dyDescent="0.2">
      <c r="A695" s="20"/>
      <c r="B695" s="95"/>
      <c r="C695" s="96">
        <v>110</v>
      </c>
      <c r="D695" s="96" t="s">
        <v>111</v>
      </c>
      <c r="E695" s="97" t="s">
        <v>908</v>
      </c>
      <c r="F695" s="98" t="s">
        <v>909</v>
      </c>
      <c r="G695" s="99" t="s">
        <v>206</v>
      </c>
      <c r="H695" s="100">
        <v>2696.3789999999999</v>
      </c>
      <c r="I695" s="100"/>
      <c r="J695" s="190">
        <f t="shared" ref="J695" si="48">SUM(H695*I695)</f>
        <v>0</v>
      </c>
      <c r="K695" s="101"/>
      <c r="L695" s="21"/>
      <c r="M695" s="102" t="s">
        <v>0</v>
      </c>
      <c r="N695" s="103" t="s">
        <v>24</v>
      </c>
      <c r="O695" s="104">
        <v>0</v>
      </c>
      <c r="P695" s="104">
        <f>O695*H695</f>
        <v>0</v>
      </c>
      <c r="Q695" s="104">
        <v>0</v>
      </c>
      <c r="R695" s="104">
        <f>Q695*H695</f>
        <v>0</v>
      </c>
      <c r="S695" s="104">
        <v>0</v>
      </c>
      <c r="T695" s="105">
        <f>S695*H695</f>
        <v>0</v>
      </c>
      <c r="U695" s="20"/>
      <c r="V695" s="20"/>
      <c r="W695" s="20"/>
      <c r="X695" s="20"/>
      <c r="Y695" s="20"/>
      <c r="Z695" s="20"/>
      <c r="AA695" s="20"/>
      <c r="AB695" s="20"/>
      <c r="AC695" s="20"/>
      <c r="AD695" s="20"/>
      <c r="AE695" s="20"/>
      <c r="AR695" s="106" t="s">
        <v>115</v>
      </c>
      <c r="AT695" s="106" t="s">
        <v>111</v>
      </c>
      <c r="AU695" s="106" t="s">
        <v>116</v>
      </c>
      <c r="AY695" s="12" t="s">
        <v>109</v>
      </c>
      <c r="BE695" s="107">
        <f>IF(N695="základná",J695,0)</f>
        <v>0</v>
      </c>
      <c r="BF695" s="107">
        <f>IF(N695="znížená",J695,0)</f>
        <v>0</v>
      </c>
      <c r="BG695" s="107">
        <f>IF(N695="zákl. prenesená",J695,0)</f>
        <v>0</v>
      </c>
      <c r="BH695" s="107">
        <f>IF(N695="zníž. prenesená",J695,0)</f>
        <v>0</v>
      </c>
      <c r="BI695" s="107">
        <f>IF(N695="nulová",J695,0)</f>
        <v>0</v>
      </c>
      <c r="BJ695" s="12" t="s">
        <v>116</v>
      </c>
      <c r="BK695" s="107">
        <f>ROUND(I695*H695,2)</f>
        <v>0</v>
      </c>
      <c r="BL695" s="12" t="s">
        <v>115</v>
      </c>
      <c r="BM695" s="106" t="s">
        <v>910</v>
      </c>
    </row>
    <row r="696" spans="1:65" s="7" customFormat="1" ht="25.9" customHeight="1" x14ac:dyDescent="0.25">
      <c r="B696" s="85"/>
      <c r="D696" s="86" t="s">
        <v>40</v>
      </c>
      <c r="E696" s="163" t="s">
        <v>911</v>
      </c>
      <c r="F696" s="163" t="s">
        <v>912</v>
      </c>
      <c r="I696" s="178"/>
      <c r="J696" s="179">
        <f>SUM(J697+J725+J756+J773+J779+J807+J845+J851+J905+J930+J944+J968+J984+J1046+J1054+J1082+J1171+J1231+J1246+J1276+J1299+J1307+J1321+J900)</f>
        <v>0</v>
      </c>
      <c r="L696" s="85"/>
      <c r="M696" s="88"/>
      <c r="N696" s="89"/>
      <c r="O696" s="89"/>
      <c r="P696" s="90" t="e">
        <f>P697+P725+P756+P773+P779+P807+P845+P851+P900+P905+P930+P944+P968+P984+P1046+P1054+P1082+P1171+P1231+#REF!+P1246+P1276+P1299+P1307+P1321</f>
        <v>#REF!</v>
      </c>
      <c r="Q696" s="89"/>
      <c r="R696" s="90" t="e">
        <f>R697+R725+R756+R773+R779+R807+R845+R851+R900+R905+R930+R944+R968+R984+R1046+R1054+R1082+R1171+R1231+#REF!+R1246+R1276+R1299+R1307+R1321</f>
        <v>#REF!</v>
      </c>
      <c r="S696" s="89"/>
      <c r="T696" s="91" t="e">
        <f>T697+T725+T756+T773+T779+T807+T845+T851+T900+T905+T930+T944+T968+T984+T1046+T1054+T1082+T1171+T1231+#REF!+T1246+T1276+T1299+T1307+T1321</f>
        <v>#REF!</v>
      </c>
      <c r="AR696" s="86" t="s">
        <v>116</v>
      </c>
      <c r="AT696" s="92" t="s">
        <v>40</v>
      </c>
      <c r="AU696" s="92" t="s">
        <v>41</v>
      </c>
      <c r="AY696" s="86" t="s">
        <v>109</v>
      </c>
      <c r="BK696" s="93" t="e">
        <f>BK697+BK725+BK756+BK773+BK779+BK807+BK845+BK851+BK900+BK905+BK930+BK944+BK968+BK984+BK1046+BK1054+BK1082+BK1171+BK1231+#REF!+BK1246+BK1276+BK1299+BK1307+BK1321</f>
        <v>#REF!</v>
      </c>
    </row>
    <row r="697" spans="1:65" s="7" customFormat="1" ht="22.9" customHeight="1" x14ac:dyDescent="0.2">
      <c r="B697" s="85"/>
      <c r="D697" s="86" t="s">
        <v>40</v>
      </c>
      <c r="E697" s="162" t="s">
        <v>913</v>
      </c>
      <c r="F697" s="162" t="s">
        <v>914</v>
      </c>
      <c r="I697" s="178"/>
      <c r="J697" s="180">
        <f>SUM(J698:J724)</f>
        <v>0</v>
      </c>
      <c r="L697" s="85"/>
      <c r="M697" s="88"/>
      <c r="N697" s="89"/>
      <c r="O697" s="89"/>
      <c r="P697" s="90">
        <f>SUM(P698:P724)</f>
        <v>0</v>
      </c>
      <c r="Q697" s="89"/>
      <c r="R697" s="90">
        <f>SUM(R698:R724)</f>
        <v>0</v>
      </c>
      <c r="S697" s="89"/>
      <c r="T697" s="91">
        <f>SUM(T698:T724)</f>
        <v>0</v>
      </c>
      <c r="AR697" s="86" t="s">
        <v>116</v>
      </c>
      <c r="AT697" s="92" t="s">
        <v>40</v>
      </c>
      <c r="AU697" s="92" t="s">
        <v>42</v>
      </c>
      <c r="AY697" s="86" t="s">
        <v>109</v>
      </c>
      <c r="BK697" s="93">
        <f>SUM(BK698:BK724)</f>
        <v>0</v>
      </c>
    </row>
    <row r="698" spans="1:65" s="2" customFormat="1" ht="24.2" customHeight="1" x14ac:dyDescent="0.2">
      <c r="A698" s="20"/>
      <c r="B698" s="95"/>
      <c r="C698" s="96">
        <v>111</v>
      </c>
      <c r="D698" s="96" t="s">
        <v>111</v>
      </c>
      <c r="E698" s="97" t="s">
        <v>915</v>
      </c>
      <c r="F698" s="98" t="s">
        <v>916</v>
      </c>
      <c r="G698" s="99" t="s">
        <v>214</v>
      </c>
      <c r="H698" s="100">
        <v>633.05999999999995</v>
      </c>
      <c r="I698" s="100"/>
      <c r="J698" s="190">
        <f t="shared" ref="J698" si="49">SUM(H698*I698)</f>
        <v>0</v>
      </c>
      <c r="K698" s="101"/>
      <c r="L698" s="21"/>
      <c r="M698" s="102" t="s">
        <v>0</v>
      </c>
      <c r="N698" s="103" t="s">
        <v>24</v>
      </c>
      <c r="O698" s="104">
        <v>0</v>
      </c>
      <c r="P698" s="104">
        <f>O698*H698</f>
        <v>0</v>
      </c>
      <c r="Q698" s="104">
        <v>0</v>
      </c>
      <c r="R698" s="104">
        <f>Q698*H698</f>
        <v>0</v>
      </c>
      <c r="S698" s="104">
        <v>0</v>
      </c>
      <c r="T698" s="105">
        <f>S698*H698</f>
        <v>0</v>
      </c>
      <c r="U698" s="20"/>
      <c r="V698" s="20"/>
      <c r="W698" s="20"/>
      <c r="X698" s="20"/>
      <c r="Y698" s="20"/>
      <c r="Z698" s="20"/>
      <c r="AA698" s="20"/>
      <c r="AB698" s="20"/>
      <c r="AC698" s="20"/>
      <c r="AD698" s="20"/>
      <c r="AE698" s="20"/>
      <c r="AR698" s="106" t="s">
        <v>190</v>
      </c>
      <c r="AT698" s="106" t="s">
        <v>111</v>
      </c>
      <c r="AU698" s="106" t="s">
        <v>116</v>
      </c>
      <c r="AY698" s="12" t="s">
        <v>109</v>
      </c>
      <c r="BE698" s="107">
        <f>IF(N698="základná",J698,0)</f>
        <v>0</v>
      </c>
      <c r="BF698" s="107">
        <f>IF(N698="znížená",J698,0)</f>
        <v>0</v>
      </c>
      <c r="BG698" s="107">
        <f>IF(N698="zákl. prenesená",J698,0)</f>
        <v>0</v>
      </c>
      <c r="BH698" s="107">
        <f>IF(N698="zníž. prenesená",J698,0)</f>
        <v>0</v>
      </c>
      <c r="BI698" s="107">
        <f>IF(N698="nulová",J698,0)</f>
        <v>0</v>
      </c>
      <c r="BJ698" s="12" t="s">
        <v>116</v>
      </c>
      <c r="BK698" s="107">
        <f>ROUND(I698*H698,2)</f>
        <v>0</v>
      </c>
      <c r="BL698" s="12" t="s">
        <v>190</v>
      </c>
      <c r="BM698" s="106" t="s">
        <v>917</v>
      </c>
    </row>
    <row r="699" spans="1:65" s="2" customFormat="1" ht="24.2" customHeight="1" x14ac:dyDescent="0.2">
      <c r="A699" s="20"/>
      <c r="B699" s="95"/>
      <c r="C699" s="136">
        <v>112</v>
      </c>
      <c r="D699" s="136" t="s">
        <v>216</v>
      </c>
      <c r="E699" s="137" t="s">
        <v>918</v>
      </c>
      <c r="F699" s="138" t="s">
        <v>919</v>
      </c>
      <c r="G699" s="139" t="s">
        <v>206</v>
      </c>
      <c r="H699" s="140">
        <v>0.19</v>
      </c>
      <c r="I699" s="140"/>
      <c r="J699" s="140">
        <f>SUM(H699*I699)</f>
        <v>0</v>
      </c>
      <c r="K699" s="141"/>
      <c r="L699" s="142"/>
      <c r="M699" s="143" t="s">
        <v>0</v>
      </c>
      <c r="N699" s="144" t="s">
        <v>24</v>
      </c>
      <c r="O699" s="104">
        <v>0</v>
      </c>
      <c r="P699" s="104">
        <f>O699*H699</f>
        <v>0</v>
      </c>
      <c r="Q699" s="104">
        <v>0</v>
      </c>
      <c r="R699" s="104">
        <f>Q699*H699</f>
        <v>0</v>
      </c>
      <c r="S699" s="104">
        <v>0</v>
      </c>
      <c r="T699" s="105">
        <f>S699*H699</f>
        <v>0</v>
      </c>
      <c r="U699" s="20"/>
      <c r="V699" s="20"/>
      <c r="W699" s="20"/>
      <c r="X699" s="20"/>
      <c r="Y699" s="20"/>
      <c r="Z699" s="20"/>
      <c r="AA699" s="20"/>
      <c r="AB699" s="20"/>
      <c r="AC699" s="20"/>
      <c r="AD699" s="20"/>
      <c r="AE699" s="20"/>
      <c r="AR699" s="106" t="s">
        <v>305</v>
      </c>
      <c r="AT699" s="106" t="s">
        <v>216</v>
      </c>
      <c r="AU699" s="106" t="s">
        <v>116</v>
      </c>
      <c r="AY699" s="12" t="s">
        <v>109</v>
      </c>
      <c r="BE699" s="107">
        <f>IF(N699="základná",J699,0)</f>
        <v>0</v>
      </c>
      <c r="BF699" s="107">
        <f>IF(N699="znížená",J699,0)</f>
        <v>0</v>
      </c>
      <c r="BG699" s="107">
        <f>IF(N699="zákl. prenesená",J699,0)</f>
        <v>0</v>
      </c>
      <c r="BH699" s="107">
        <f>IF(N699="zníž. prenesená",J699,0)</f>
        <v>0</v>
      </c>
      <c r="BI699" s="107">
        <f>IF(N699="nulová",J699,0)</f>
        <v>0</v>
      </c>
      <c r="BJ699" s="12" t="s">
        <v>116</v>
      </c>
      <c r="BK699" s="107">
        <f>ROUND(I699*H699,2)</f>
        <v>0</v>
      </c>
      <c r="BL699" s="12" t="s">
        <v>190</v>
      </c>
      <c r="BM699" s="106" t="s">
        <v>920</v>
      </c>
    </row>
    <row r="700" spans="1:65" s="9" customFormat="1" x14ac:dyDescent="0.2">
      <c r="B700" s="115"/>
      <c r="D700" s="109" t="s">
        <v>117</v>
      </c>
      <c r="E700" s="116" t="s">
        <v>0</v>
      </c>
      <c r="F700" s="117" t="s">
        <v>921</v>
      </c>
      <c r="H700" s="118">
        <v>0.19</v>
      </c>
      <c r="I700" s="118"/>
      <c r="J700" s="118"/>
      <c r="L700" s="115"/>
      <c r="M700" s="119"/>
      <c r="N700" s="120"/>
      <c r="O700" s="120"/>
      <c r="P700" s="120"/>
      <c r="Q700" s="120"/>
      <c r="R700" s="120"/>
      <c r="S700" s="120"/>
      <c r="T700" s="121"/>
      <c r="AT700" s="116" t="s">
        <v>117</v>
      </c>
      <c r="AU700" s="116" t="s">
        <v>116</v>
      </c>
      <c r="AV700" s="9" t="s">
        <v>116</v>
      </c>
      <c r="AW700" s="9" t="s">
        <v>15</v>
      </c>
      <c r="AX700" s="9" t="s">
        <v>41</v>
      </c>
      <c r="AY700" s="116" t="s">
        <v>109</v>
      </c>
    </row>
    <row r="701" spans="1:65" s="10" customFormat="1" x14ac:dyDescent="0.2">
      <c r="B701" s="122"/>
      <c r="D701" s="109" t="s">
        <v>117</v>
      </c>
      <c r="E701" s="123" t="s">
        <v>0</v>
      </c>
      <c r="F701" s="124" t="s">
        <v>470</v>
      </c>
      <c r="H701" s="125">
        <v>0.19</v>
      </c>
      <c r="I701" s="125"/>
      <c r="J701" s="125"/>
      <c r="L701" s="122"/>
      <c r="M701" s="126"/>
      <c r="N701" s="127"/>
      <c r="O701" s="127"/>
      <c r="P701" s="127"/>
      <c r="Q701" s="127"/>
      <c r="R701" s="127"/>
      <c r="S701" s="127"/>
      <c r="T701" s="128"/>
      <c r="AT701" s="123" t="s">
        <v>117</v>
      </c>
      <c r="AU701" s="123" t="s">
        <v>116</v>
      </c>
      <c r="AV701" s="10" t="s">
        <v>115</v>
      </c>
      <c r="AW701" s="10" t="s">
        <v>15</v>
      </c>
      <c r="AX701" s="10" t="s">
        <v>42</v>
      </c>
      <c r="AY701" s="123" t="s">
        <v>109</v>
      </c>
    </row>
    <row r="702" spans="1:65" s="2" customFormat="1" ht="24.2" customHeight="1" x14ac:dyDescent="0.2">
      <c r="A702" s="20"/>
      <c r="B702" s="95"/>
      <c r="C702" s="96">
        <v>113</v>
      </c>
      <c r="D702" s="96" t="s">
        <v>111</v>
      </c>
      <c r="E702" s="97" t="s">
        <v>922</v>
      </c>
      <c r="F702" s="98" t="s">
        <v>923</v>
      </c>
      <c r="G702" s="99" t="s">
        <v>214</v>
      </c>
      <c r="H702" s="100">
        <v>1266.1199999999999</v>
      </c>
      <c r="I702" s="100"/>
      <c r="J702" s="190">
        <f t="shared" ref="J702" si="50">SUM(H702*I702)</f>
        <v>0</v>
      </c>
      <c r="K702" s="101"/>
      <c r="L702" s="21"/>
      <c r="M702" s="102" t="s">
        <v>0</v>
      </c>
      <c r="N702" s="103" t="s">
        <v>24</v>
      </c>
      <c r="O702" s="104">
        <v>0</v>
      </c>
      <c r="P702" s="104">
        <f>O702*H702</f>
        <v>0</v>
      </c>
      <c r="Q702" s="104">
        <v>0</v>
      </c>
      <c r="R702" s="104">
        <f>Q702*H702</f>
        <v>0</v>
      </c>
      <c r="S702" s="104">
        <v>0</v>
      </c>
      <c r="T702" s="105">
        <f>S702*H702</f>
        <v>0</v>
      </c>
      <c r="U702" s="20"/>
      <c r="V702" s="20"/>
      <c r="W702" s="20"/>
      <c r="X702" s="20"/>
      <c r="Y702" s="20"/>
      <c r="Z702" s="20"/>
      <c r="AA702" s="20"/>
      <c r="AB702" s="20"/>
      <c r="AC702" s="20"/>
      <c r="AD702" s="20"/>
      <c r="AE702" s="20"/>
      <c r="AR702" s="106" t="s">
        <v>190</v>
      </c>
      <c r="AT702" s="106" t="s">
        <v>111</v>
      </c>
      <c r="AU702" s="106" t="s">
        <v>116</v>
      </c>
      <c r="AY702" s="12" t="s">
        <v>109</v>
      </c>
      <c r="BE702" s="107">
        <f>IF(N702="základná",J702,0)</f>
        <v>0</v>
      </c>
      <c r="BF702" s="107">
        <f>IF(N702="znížená",J702,0)</f>
        <v>0</v>
      </c>
      <c r="BG702" s="107">
        <f>IF(N702="zákl. prenesená",J702,0)</f>
        <v>0</v>
      </c>
      <c r="BH702" s="107">
        <f>IF(N702="zníž. prenesená",J702,0)</f>
        <v>0</v>
      </c>
      <c r="BI702" s="107">
        <f>IF(N702="nulová",J702,0)</f>
        <v>0</v>
      </c>
      <c r="BJ702" s="12" t="s">
        <v>116</v>
      </c>
      <c r="BK702" s="107">
        <f>ROUND(I702*H702,2)</f>
        <v>0</v>
      </c>
      <c r="BL702" s="12" t="s">
        <v>190</v>
      </c>
      <c r="BM702" s="106" t="s">
        <v>924</v>
      </c>
    </row>
    <row r="703" spans="1:65" s="9" customFormat="1" x14ac:dyDescent="0.2">
      <c r="B703" s="115"/>
      <c r="D703" s="109" t="s">
        <v>117</v>
      </c>
      <c r="E703" s="116" t="s">
        <v>0</v>
      </c>
      <c r="F703" s="117" t="s">
        <v>925</v>
      </c>
      <c r="H703" s="118">
        <v>1266.1199999999999</v>
      </c>
      <c r="I703" s="118"/>
      <c r="J703" s="118"/>
      <c r="L703" s="115"/>
      <c r="M703" s="119"/>
      <c r="N703" s="120"/>
      <c r="O703" s="120"/>
      <c r="P703" s="120"/>
      <c r="Q703" s="120"/>
      <c r="R703" s="120"/>
      <c r="S703" s="120"/>
      <c r="T703" s="121"/>
      <c r="AT703" s="116" t="s">
        <v>117</v>
      </c>
      <c r="AU703" s="116" t="s">
        <v>116</v>
      </c>
      <c r="AV703" s="9" t="s">
        <v>116</v>
      </c>
      <c r="AW703" s="9" t="s">
        <v>15</v>
      </c>
      <c r="AX703" s="9" t="s">
        <v>41</v>
      </c>
      <c r="AY703" s="116" t="s">
        <v>109</v>
      </c>
    </row>
    <row r="704" spans="1:65" s="10" customFormat="1" x14ac:dyDescent="0.2">
      <c r="B704" s="122"/>
      <c r="D704" s="109" t="s">
        <v>117</v>
      </c>
      <c r="E704" s="123" t="s">
        <v>0</v>
      </c>
      <c r="F704" s="124" t="s">
        <v>121</v>
      </c>
      <c r="H704" s="125">
        <v>1266.1199999999999</v>
      </c>
      <c r="I704" s="125"/>
      <c r="J704" s="125"/>
      <c r="L704" s="122"/>
      <c r="M704" s="126"/>
      <c r="N704" s="127"/>
      <c r="O704" s="127"/>
      <c r="P704" s="127"/>
      <c r="Q704" s="127"/>
      <c r="R704" s="127"/>
      <c r="S704" s="127"/>
      <c r="T704" s="128"/>
      <c r="AT704" s="123" t="s">
        <v>117</v>
      </c>
      <c r="AU704" s="123" t="s">
        <v>116</v>
      </c>
      <c r="AV704" s="10" t="s">
        <v>115</v>
      </c>
      <c r="AW704" s="10" t="s">
        <v>15</v>
      </c>
      <c r="AX704" s="10" t="s">
        <v>42</v>
      </c>
      <c r="AY704" s="123" t="s">
        <v>109</v>
      </c>
    </row>
    <row r="705" spans="1:65" s="2" customFormat="1" ht="24.2" customHeight="1" x14ac:dyDescent="0.2">
      <c r="A705" s="20"/>
      <c r="B705" s="95"/>
      <c r="C705" s="136">
        <v>114</v>
      </c>
      <c r="D705" s="136" t="s">
        <v>216</v>
      </c>
      <c r="E705" s="137" t="s">
        <v>926</v>
      </c>
      <c r="F705" s="138" t="s">
        <v>927</v>
      </c>
      <c r="G705" s="139" t="s">
        <v>214</v>
      </c>
      <c r="H705" s="140">
        <v>728.01900000000001</v>
      </c>
      <c r="I705" s="140"/>
      <c r="J705" s="140">
        <f>SUM(H705*I705)</f>
        <v>0</v>
      </c>
      <c r="K705" s="141"/>
      <c r="L705" s="142"/>
      <c r="M705" s="143" t="s">
        <v>0</v>
      </c>
      <c r="N705" s="144" t="s">
        <v>24</v>
      </c>
      <c r="O705" s="104">
        <v>0</v>
      </c>
      <c r="P705" s="104">
        <f>O705*H705</f>
        <v>0</v>
      </c>
      <c r="Q705" s="104">
        <v>0</v>
      </c>
      <c r="R705" s="104">
        <f>Q705*H705</f>
        <v>0</v>
      </c>
      <c r="S705" s="104">
        <v>0</v>
      </c>
      <c r="T705" s="105">
        <f>S705*H705</f>
        <v>0</v>
      </c>
      <c r="U705" s="20"/>
      <c r="V705" s="20"/>
      <c r="W705" s="20"/>
      <c r="X705" s="20"/>
      <c r="Y705" s="20"/>
      <c r="Z705" s="20"/>
      <c r="AA705" s="20"/>
      <c r="AB705" s="20"/>
      <c r="AC705" s="20"/>
      <c r="AD705" s="20"/>
      <c r="AE705" s="20"/>
      <c r="AR705" s="106" t="s">
        <v>305</v>
      </c>
      <c r="AT705" s="106" t="s">
        <v>216</v>
      </c>
      <c r="AU705" s="106" t="s">
        <v>116</v>
      </c>
      <c r="AY705" s="12" t="s">
        <v>109</v>
      </c>
      <c r="BE705" s="107">
        <f>IF(N705="základná",J705,0)</f>
        <v>0</v>
      </c>
      <c r="BF705" s="107">
        <f>IF(N705="znížená",J705,0)</f>
        <v>0</v>
      </c>
      <c r="BG705" s="107">
        <f>IF(N705="zákl. prenesená",J705,0)</f>
        <v>0</v>
      </c>
      <c r="BH705" s="107">
        <f>IF(N705="zníž. prenesená",J705,0)</f>
        <v>0</v>
      </c>
      <c r="BI705" s="107">
        <f>IF(N705="nulová",J705,0)</f>
        <v>0</v>
      </c>
      <c r="BJ705" s="12" t="s">
        <v>116</v>
      </c>
      <c r="BK705" s="107">
        <f>ROUND(I705*H705,2)</f>
        <v>0</v>
      </c>
      <c r="BL705" s="12" t="s">
        <v>190</v>
      </c>
      <c r="BM705" s="106" t="s">
        <v>928</v>
      </c>
    </row>
    <row r="706" spans="1:65" s="9" customFormat="1" x14ac:dyDescent="0.2">
      <c r="B706" s="115"/>
      <c r="D706" s="109" t="s">
        <v>117</v>
      </c>
      <c r="E706" s="116" t="s">
        <v>0</v>
      </c>
      <c r="F706" s="117" t="s">
        <v>929</v>
      </c>
      <c r="H706" s="118">
        <v>728.01900000000001</v>
      </c>
      <c r="I706" s="118"/>
      <c r="J706" s="118"/>
      <c r="L706" s="115"/>
      <c r="M706" s="119"/>
      <c r="N706" s="120"/>
      <c r="O706" s="120"/>
      <c r="P706" s="120"/>
      <c r="Q706" s="120"/>
      <c r="R706" s="120"/>
      <c r="S706" s="120"/>
      <c r="T706" s="121"/>
      <c r="AT706" s="116" t="s">
        <v>117</v>
      </c>
      <c r="AU706" s="116" t="s">
        <v>116</v>
      </c>
      <c r="AV706" s="9" t="s">
        <v>116</v>
      </c>
      <c r="AW706" s="9" t="s">
        <v>15</v>
      </c>
      <c r="AX706" s="9" t="s">
        <v>41</v>
      </c>
      <c r="AY706" s="116" t="s">
        <v>109</v>
      </c>
    </row>
    <row r="707" spans="1:65" s="10" customFormat="1" x14ac:dyDescent="0.2">
      <c r="B707" s="122"/>
      <c r="D707" s="109" t="s">
        <v>117</v>
      </c>
      <c r="E707" s="123" t="s">
        <v>0</v>
      </c>
      <c r="F707" s="124" t="s">
        <v>470</v>
      </c>
      <c r="H707" s="125">
        <v>728.01900000000001</v>
      </c>
      <c r="I707" s="125"/>
      <c r="J707" s="125"/>
      <c r="L707" s="122"/>
      <c r="M707" s="126"/>
      <c r="N707" s="127"/>
      <c r="O707" s="127"/>
      <c r="P707" s="127"/>
      <c r="Q707" s="127"/>
      <c r="R707" s="127"/>
      <c r="S707" s="127"/>
      <c r="T707" s="128"/>
      <c r="AT707" s="123" t="s">
        <v>117</v>
      </c>
      <c r="AU707" s="123" t="s">
        <v>116</v>
      </c>
      <c r="AV707" s="10" t="s">
        <v>115</v>
      </c>
      <c r="AW707" s="10" t="s">
        <v>15</v>
      </c>
      <c r="AX707" s="10" t="s">
        <v>42</v>
      </c>
      <c r="AY707" s="123" t="s">
        <v>109</v>
      </c>
    </row>
    <row r="708" spans="1:65" s="2" customFormat="1" ht="24.2" customHeight="1" x14ac:dyDescent="0.2">
      <c r="A708" s="20"/>
      <c r="B708" s="95"/>
      <c r="C708" s="136">
        <v>115</v>
      </c>
      <c r="D708" s="136" t="s">
        <v>216</v>
      </c>
      <c r="E708" s="137" t="s">
        <v>930</v>
      </c>
      <c r="F708" s="138" t="s">
        <v>931</v>
      </c>
      <c r="G708" s="139" t="s">
        <v>214</v>
      </c>
      <c r="H708" s="140">
        <v>728.01900000000001</v>
      </c>
      <c r="I708" s="140"/>
      <c r="J708" s="140">
        <f>SUM(H708*I708)</f>
        <v>0</v>
      </c>
      <c r="K708" s="141"/>
      <c r="L708" s="142"/>
      <c r="M708" s="143" t="s">
        <v>0</v>
      </c>
      <c r="N708" s="144" t="s">
        <v>24</v>
      </c>
      <c r="O708" s="104">
        <v>0</v>
      </c>
      <c r="P708" s="104">
        <f>O708*H708</f>
        <v>0</v>
      </c>
      <c r="Q708" s="104">
        <v>0</v>
      </c>
      <c r="R708" s="104">
        <f>Q708*H708</f>
        <v>0</v>
      </c>
      <c r="S708" s="104">
        <v>0</v>
      </c>
      <c r="T708" s="105">
        <f>S708*H708</f>
        <v>0</v>
      </c>
      <c r="U708" s="20"/>
      <c r="V708" s="20"/>
      <c r="W708" s="20"/>
      <c r="X708" s="20"/>
      <c r="Y708" s="20"/>
      <c r="Z708" s="20"/>
      <c r="AA708" s="20"/>
      <c r="AB708" s="20"/>
      <c r="AC708" s="20"/>
      <c r="AD708" s="20"/>
      <c r="AE708" s="20"/>
      <c r="AR708" s="106" t="s">
        <v>305</v>
      </c>
      <c r="AT708" s="106" t="s">
        <v>216</v>
      </c>
      <c r="AU708" s="106" t="s">
        <v>116</v>
      </c>
      <c r="AY708" s="12" t="s">
        <v>109</v>
      </c>
      <c r="BE708" s="107">
        <f>IF(N708="základná",J708,0)</f>
        <v>0</v>
      </c>
      <c r="BF708" s="107">
        <f>IF(N708="znížená",J708,0)</f>
        <v>0</v>
      </c>
      <c r="BG708" s="107">
        <f>IF(N708="zákl. prenesená",J708,0)</f>
        <v>0</v>
      </c>
      <c r="BH708" s="107">
        <f>IF(N708="zníž. prenesená",J708,0)</f>
        <v>0</v>
      </c>
      <c r="BI708" s="107">
        <f>IF(N708="nulová",J708,0)</f>
        <v>0</v>
      </c>
      <c r="BJ708" s="12" t="s">
        <v>116</v>
      </c>
      <c r="BK708" s="107">
        <f>ROUND(I708*H708,2)</f>
        <v>0</v>
      </c>
      <c r="BL708" s="12" t="s">
        <v>190</v>
      </c>
      <c r="BM708" s="106" t="s">
        <v>932</v>
      </c>
    </row>
    <row r="709" spans="1:65" s="9" customFormat="1" x14ac:dyDescent="0.2">
      <c r="B709" s="115"/>
      <c r="D709" s="109" t="s">
        <v>117</v>
      </c>
      <c r="E709" s="116" t="s">
        <v>0</v>
      </c>
      <c r="F709" s="117" t="s">
        <v>929</v>
      </c>
      <c r="H709" s="118">
        <v>728.01900000000001</v>
      </c>
      <c r="I709" s="118"/>
      <c r="J709" s="118"/>
      <c r="L709" s="115"/>
      <c r="M709" s="119"/>
      <c r="N709" s="120"/>
      <c r="O709" s="120"/>
      <c r="P709" s="120"/>
      <c r="Q709" s="120"/>
      <c r="R709" s="120"/>
      <c r="S709" s="120"/>
      <c r="T709" s="121"/>
      <c r="AT709" s="116" t="s">
        <v>117</v>
      </c>
      <c r="AU709" s="116" t="s">
        <v>116</v>
      </c>
      <c r="AV709" s="9" t="s">
        <v>116</v>
      </c>
      <c r="AW709" s="9" t="s">
        <v>15</v>
      </c>
      <c r="AX709" s="9" t="s">
        <v>41</v>
      </c>
      <c r="AY709" s="116" t="s">
        <v>109</v>
      </c>
    </row>
    <row r="710" spans="1:65" s="10" customFormat="1" x14ac:dyDescent="0.2">
      <c r="B710" s="122"/>
      <c r="D710" s="109" t="s">
        <v>117</v>
      </c>
      <c r="E710" s="123" t="s">
        <v>0</v>
      </c>
      <c r="F710" s="124" t="s">
        <v>470</v>
      </c>
      <c r="H710" s="125">
        <v>728.01900000000001</v>
      </c>
      <c r="I710" s="125"/>
      <c r="J710" s="125"/>
      <c r="L710" s="122"/>
      <c r="M710" s="126"/>
      <c r="N710" s="127"/>
      <c r="O710" s="127"/>
      <c r="P710" s="127"/>
      <c r="Q710" s="127"/>
      <c r="R710" s="127"/>
      <c r="S710" s="127"/>
      <c r="T710" s="128"/>
      <c r="AT710" s="123" t="s">
        <v>117</v>
      </c>
      <c r="AU710" s="123" t="s">
        <v>116</v>
      </c>
      <c r="AV710" s="10" t="s">
        <v>115</v>
      </c>
      <c r="AW710" s="10" t="s">
        <v>15</v>
      </c>
      <c r="AX710" s="10" t="s">
        <v>42</v>
      </c>
      <c r="AY710" s="123" t="s">
        <v>109</v>
      </c>
    </row>
    <row r="711" spans="1:65" s="2" customFormat="1" ht="24.2" customHeight="1" x14ac:dyDescent="0.2">
      <c r="A711" s="20"/>
      <c r="B711" s="95"/>
      <c r="C711" s="96">
        <v>116</v>
      </c>
      <c r="D711" s="96" t="s">
        <v>111</v>
      </c>
      <c r="E711" s="97" t="s">
        <v>933</v>
      </c>
      <c r="F711" s="98" t="s">
        <v>934</v>
      </c>
      <c r="G711" s="99" t="s">
        <v>214</v>
      </c>
      <c r="H711" s="100">
        <v>632.01</v>
      </c>
      <c r="I711" s="100"/>
      <c r="J711" s="190">
        <f t="shared" ref="J711" si="51">SUM(H711*I711)</f>
        <v>0</v>
      </c>
      <c r="K711" s="101"/>
      <c r="L711" s="21"/>
      <c r="M711" s="102" t="s">
        <v>0</v>
      </c>
      <c r="N711" s="103" t="s">
        <v>24</v>
      </c>
      <c r="O711" s="104">
        <v>0</v>
      </c>
      <c r="P711" s="104">
        <f>O711*H711</f>
        <v>0</v>
      </c>
      <c r="Q711" s="104">
        <v>0</v>
      </c>
      <c r="R711" s="104">
        <f>Q711*H711</f>
        <v>0</v>
      </c>
      <c r="S711" s="104">
        <v>0</v>
      </c>
      <c r="T711" s="105">
        <f>S711*H711</f>
        <v>0</v>
      </c>
      <c r="U711" s="20"/>
      <c r="V711" s="20"/>
      <c r="W711" s="20"/>
      <c r="X711" s="20"/>
      <c r="Y711" s="20"/>
      <c r="Z711" s="20"/>
      <c r="AA711" s="20"/>
      <c r="AB711" s="20"/>
      <c r="AC711" s="20"/>
      <c r="AD711" s="20"/>
      <c r="AE711" s="20"/>
      <c r="AR711" s="106" t="s">
        <v>190</v>
      </c>
      <c r="AT711" s="106" t="s">
        <v>111</v>
      </c>
      <c r="AU711" s="106" t="s">
        <v>116</v>
      </c>
      <c r="AY711" s="12" t="s">
        <v>109</v>
      </c>
      <c r="BE711" s="107">
        <f>IF(N711="základná",J711,0)</f>
        <v>0</v>
      </c>
      <c r="BF711" s="107">
        <f>IF(N711="znížená",J711,0)</f>
        <v>0</v>
      </c>
      <c r="BG711" s="107">
        <f>IF(N711="zákl. prenesená",J711,0)</f>
        <v>0</v>
      </c>
      <c r="BH711" s="107">
        <f>IF(N711="zníž. prenesená",J711,0)</f>
        <v>0</v>
      </c>
      <c r="BI711" s="107">
        <f>IF(N711="nulová",J711,0)</f>
        <v>0</v>
      </c>
      <c r="BJ711" s="12" t="s">
        <v>116</v>
      </c>
      <c r="BK711" s="107">
        <f>ROUND(I711*H711,2)</f>
        <v>0</v>
      </c>
      <c r="BL711" s="12" t="s">
        <v>190</v>
      </c>
      <c r="BM711" s="106" t="s">
        <v>935</v>
      </c>
    </row>
    <row r="712" spans="1:65" s="8" customFormat="1" x14ac:dyDescent="0.2">
      <c r="B712" s="108"/>
      <c r="D712" s="109" t="s">
        <v>117</v>
      </c>
      <c r="E712" s="110" t="s">
        <v>0</v>
      </c>
      <c r="F712" s="111" t="s">
        <v>936</v>
      </c>
      <c r="H712" s="110" t="s">
        <v>0</v>
      </c>
      <c r="I712" s="181"/>
      <c r="J712" s="181"/>
      <c r="L712" s="108"/>
      <c r="M712" s="112"/>
      <c r="N712" s="113"/>
      <c r="O712" s="113"/>
      <c r="P712" s="113"/>
      <c r="Q712" s="113"/>
      <c r="R712" s="113"/>
      <c r="S712" s="113"/>
      <c r="T712" s="114"/>
      <c r="AT712" s="110" t="s">
        <v>117</v>
      </c>
      <c r="AU712" s="110" t="s">
        <v>116</v>
      </c>
      <c r="AV712" s="8" t="s">
        <v>42</v>
      </c>
      <c r="AW712" s="8" t="s">
        <v>15</v>
      </c>
      <c r="AX712" s="8" t="s">
        <v>41</v>
      </c>
      <c r="AY712" s="110" t="s">
        <v>109</v>
      </c>
    </row>
    <row r="713" spans="1:65" s="9" customFormat="1" x14ac:dyDescent="0.2">
      <c r="B713" s="115"/>
      <c r="D713" s="109" t="s">
        <v>117</v>
      </c>
      <c r="E713" s="116" t="s">
        <v>0</v>
      </c>
      <c r="F713" s="117" t="s">
        <v>937</v>
      </c>
      <c r="H713" s="118">
        <v>140.15</v>
      </c>
      <c r="I713" s="118"/>
      <c r="J713" s="118"/>
      <c r="L713" s="115"/>
      <c r="M713" s="119"/>
      <c r="N713" s="120"/>
      <c r="O713" s="120"/>
      <c r="P713" s="120"/>
      <c r="Q713" s="120"/>
      <c r="R713" s="120"/>
      <c r="S713" s="120"/>
      <c r="T713" s="121"/>
      <c r="AT713" s="116" t="s">
        <v>117</v>
      </c>
      <c r="AU713" s="116" t="s">
        <v>116</v>
      </c>
      <c r="AV713" s="9" t="s">
        <v>116</v>
      </c>
      <c r="AW713" s="9" t="s">
        <v>15</v>
      </c>
      <c r="AX713" s="9" t="s">
        <v>41</v>
      </c>
      <c r="AY713" s="116" t="s">
        <v>109</v>
      </c>
    </row>
    <row r="714" spans="1:65" s="9" customFormat="1" x14ac:dyDescent="0.2">
      <c r="B714" s="115"/>
      <c r="D714" s="109" t="s">
        <v>117</v>
      </c>
      <c r="E714" s="116" t="s">
        <v>0</v>
      </c>
      <c r="F714" s="117" t="s">
        <v>719</v>
      </c>
      <c r="H714" s="118">
        <v>357.23</v>
      </c>
      <c r="I714" s="118"/>
      <c r="J714" s="118"/>
      <c r="L714" s="115"/>
      <c r="M714" s="119"/>
      <c r="N714" s="120"/>
      <c r="O714" s="120"/>
      <c r="P714" s="120"/>
      <c r="Q714" s="120"/>
      <c r="R714" s="120"/>
      <c r="S714" s="120"/>
      <c r="T714" s="121"/>
      <c r="AT714" s="116" t="s">
        <v>117</v>
      </c>
      <c r="AU714" s="116" t="s">
        <v>116</v>
      </c>
      <c r="AV714" s="9" t="s">
        <v>116</v>
      </c>
      <c r="AW714" s="9" t="s">
        <v>15</v>
      </c>
      <c r="AX714" s="9" t="s">
        <v>41</v>
      </c>
      <c r="AY714" s="116" t="s">
        <v>109</v>
      </c>
    </row>
    <row r="715" spans="1:65" s="9" customFormat="1" x14ac:dyDescent="0.2">
      <c r="B715" s="115"/>
      <c r="D715" s="109" t="s">
        <v>117</v>
      </c>
      <c r="E715" s="116" t="s">
        <v>0</v>
      </c>
      <c r="F715" s="117" t="s">
        <v>720</v>
      </c>
      <c r="H715" s="118">
        <v>134.63</v>
      </c>
      <c r="I715" s="118"/>
      <c r="J715" s="118"/>
      <c r="L715" s="115"/>
      <c r="M715" s="119"/>
      <c r="N715" s="120"/>
      <c r="O715" s="120"/>
      <c r="P715" s="120"/>
      <c r="Q715" s="120"/>
      <c r="R715" s="120"/>
      <c r="S715" s="120"/>
      <c r="T715" s="121"/>
      <c r="AT715" s="116" t="s">
        <v>117</v>
      </c>
      <c r="AU715" s="116" t="s">
        <v>116</v>
      </c>
      <c r="AV715" s="9" t="s">
        <v>116</v>
      </c>
      <c r="AW715" s="9" t="s">
        <v>15</v>
      </c>
      <c r="AX715" s="9" t="s">
        <v>41</v>
      </c>
      <c r="AY715" s="116" t="s">
        <v>109</v>
      </c>
    </row>
    <row r="716" spans="1:65" s="10" customFormat="1" x14ac:dyDescent="0.2">
      <c r="B716" s="122"/>
      <c r="D716" s="109" t="s">
        <v>117</v>
      </c>
      <c r="E716" s="123" t="s">
        <v>0</v>
      </c>
      <c r="F716" s="124" t="s">
        <v>121</v>
      </c>
      <c r="H716" s="125">
        <v>632.01</v>
      </c>
      <c r="I716" s="125"/>
      <c r="J716" s="125"/>
      <c r="L716" s="122"/>
      <c r="M716" s="126"/>
      <c r="N716" s="127"/>
      <c r="O716" s="127"/>
      <c r="P716" s="127"/>
      <c r="Q716" s="127"/>
      <c r="R716" s="127"/>
      <c r="S716" s="127"/>
      <c r="T716" s="128"/>
      <c r="AT716" s="123" t="s">
        <v>117</v>
      </c>
      <c r="AU716" s="123" t="s">
        <v>116</v>
      </c>
      <c r="AV716" s="10" t="s">
        <v>115</v>
      </c>
      <c r="AW716" s="10" t="s">
        <v>15</v>
      </c>
      <c r="AX716" s="10" t="s">
        <v>42</v>
      </c>
      <c r="AY716" s="123" t="s">
        <v>109</v>
      </c>
    </row>
    <row r="717" spans="1:65" s="2" customFormat="1" ht="16.5" customHeight="1" x14ac:dyDescent="0.2">
      <c r="A717" s="20"/>
      <c r="B717" s="95"/>
      <c r="C717" s="136">
        <v>117</v>
      </c>
      <c r="D717" s="136" t="s">
        <v>216</v>
      </c>
      <c r="E717" s="137" t="s">
        <v>938</v>
      </c>
      <c r="F717" s="138" t="s">
        <v>939</v>
      </c>
      <c r="G717" s="139" t="s">
        <v>219</v>
      </c>
      <c r="H717" s="140">
        <v>33.433</v>
      </c>
      <c r="I717" s="140"/>
      <c r="J717" s="140">
        <f>SUM(H717*I717)</f>
        <v>0</v>
      </c>
      <c r="K717" s="141"/>
      <c r="L717" s="142"/>
      <c r="M717" s="143" t="s">
        <v>0</v>
      </c>
      <c r="N717" s="144" t="s">
        <v>24</v>
      </c>
      <c r="O717" s="104">
        <v>0</v>
      </c>
      <c r="P717" s="104">
        <f>O717*H717</f>
        <v>0</v>
      </c>
      <c r="Q717" s="104">
        <v>0</v>
      </c>
      <c r="R717" s="104">
        <f>Q717*H717</f>
        <v>0</v>
      </c>
      <c r="S717" s="104">
        <v>0</v>
      </c>
      <c r="T717" s="105">
        <f>S717*H717</f>
        <v>0</v>
      </c>
      <c r="U717" s="20"/>
      <c r="V717" s="20"/>
      <c r="W717" s="20"/>
      <c r="X717" s="20"/>
      <c r="Y717" s="20"/>
      <c r="Z717" s="20"/>
      <c r="AA717" s="20"/>
      <c r="AB717" s="20"/>
      <c r="AC717" s="20"/>
      <c r="AD717" s="20"/>
      <c r="AE717" s="20"/>
      <c r="AR717" s="106" t="s">
        <v>305</v>
      </c>
      <c r="AT717" s="106" t="s">
        <v>216</v>
      </c>
      <c r="AU717" s="106" t="s">
        <v>116</v>
      </c>
      <c r="AY717" s="12" t="s">
        <v>109</v>
      </c>
      <c r="BE717" s="107">
        <f>IF(N717="základná",J717,0)</f>
        <v>0</v>
      </c>
      <c r="BF717" s="107">
        <f>IF(N717="znížená",J717,0)</f>
        <v>0</v>
      </c>
      <c r="BG717" s="107">
        <f>IF(N717="zákl. prenesená",J717,0)</f>
        <v>0</v>
      </c>
      <c r="BH717" s="107">
        <f>IF(N717="zníž. prenesená",J717,0)</f>
        <v>0</v>
      </c>
      <c r="BI717" s="107">
        <f>IF(N717="nulová",J717,0)</f>
        <v>0</v>
      </c>
      <c r="BJ717" s="12" t="s">
        <v>116</v>
      </c>
      <c r="BK717" s="107">
        <f>ROUND(I717*H717,2)</f>
        <v>0</v>
      </c>
      <c r="BL717" s="12" t="s">
        <v>190</v>
      </c>
      <c r="BM717" s="106" t="s">
        <v>940</v>
      </c>
    </row>
    <row r="718" spans="1:65" s="9" customFormat="1" x14ac:dyDescent="0.2">
      <c r="B718" s="115"/>
      <c r="D718" s="109" t="s">
        <v>117</v>
      </c>
      <c r="E718" s="116" t="s">
        <v>0</v>
      </c>
      <c r="F718" s="117" t="s">
        <v>941</v>
      </c>
      <c r="H718" s="118">
        <v>33.433</v>
      </c>
      <c r="I718" s="118"/>
      <c r="J718" s="118"/>
      <c r="L718" s="115"/>
      <c r="M718" s="119"/>
      <c r="N718" s="120"/>
      <c r="O718" s="120"/>
      <c r="P718" s="120"/>
      <c r="Q718" s="120"/>
      <c r="R718" s="120"/>
      <c r="S718" s="120"/>
      <c r="T718" s="121"/>
      <c r="AT718" s="116" t="s">
        <v>117</v>
      </c>
      <c r="AU718" s="116" t="s">
        <v>116</v>
      </c>
      <c r="AV718" s="9" t="s">
        <v>116</v>
      </c>
      <c r="AW718" s="9" t="s">
        <v>15</v>
      </c>
      <c r="AX718" s="9" t="s">
        <v>41</v>
      </c>
      <c r="AY718" s="116" t="s">
        <v>109</v>
      </c>
    </row>
    <row r="719" spans="1:65" s="10" customFormat="1" x14ac:dyDescent="0.2">
      <c r="B719" s="122"/>
      <c r="D719" s="109" t="s">
        <v>117</v>
      </c>
      <c r="E719" s="123" t="s">
        <v>0</v>
      </c>
      <c r="F719" s="124" t="s">
        <v>470</v>
      </c>
      <c r="H719" s="125">
        <v>33.433</v>
      </c>
      <c r="I719" s="125"/>
      <c r="J719" s="125"/>
      <c r="L719" s="122"/>
      <c r="M719" s="126"/>
      <c r="N719" s="127"/>
      <c r="O719" s="127"/>
      <c r="P719" s="127"/>
      <c r="Q719" s="127"/>
      <c r="R719" s="127"/>
      <c r="S719" s="127"/>
      <c r="T719" s="128"/>
      <c r="AT719" s="123" t="s">
        <v>117</v>
      </c>
      <c r="AU719" s="123" t="s">
        <v>116</v>
      </c>
      <c r="AV719" s="10" t="s">
        <v>115</v>
      </c>
      <c r="AW719" s="10" t="s">
        <v>15</v>
      </c>
      <c r="AX719" s="10" t="s">
        <v>42</v>
      </c>
      <c r="AY719" s="123" t="s">
        <v>109</v>
      </c>
    </row>
    <row r="720" spans="1:65" s="2" customFormat="1" ht="37.9" customHeight="1" x14ac:dyDescent="0.2">
      <c r="A720" s="20"/>
      <c r="B720" s="95"/>
      <c r="C720" s="96">
        <v>118</v>
      </c>
      <c r="D720" s="96" t="s">
        <v>111</v>
      </c>
      <c r="E720" s="97" t="s">
        <v>942</v>
      </c>
      <c r="F720" s="98" t="s">
        <v>943</v>
      </c>
      <c r="G720" s="99" t="s">
        <v>214</v>
      </c>
      <c r="H720" s="100">
        <v>633.05999999999995</v>
      </c>
      <c r="I720" s="100"/>
      <c r="J720" s="190">
        <f t="shared" ref="J720" si="52">SUM(H720*I720)</f>
        <v>0</v>
      </c>
      <c r="K720" s="101"/>
      <c r="L720" s="21"/>
      <c r="M720" s="102" t="s">
        <v>0</v>
      </c>
      <c r="N720" s="103" t="s">
        <v>24</v>
      </c>
      <c r="O720" s="104">
        <v>0</v>
      </c>
      <c r="P720" s="104">
        <f>O720*H720</f>
        <v>0</v>
      </c>
      <c r="Q720" s="104">
        <v>0</v>
      </c>
      <c r="R720" s="104">
        <f>Q720*H720</f>
        <v>0</v>
      </c>
      <c r="S720" s="104">
        <v>0</v>
      </c>
      <c r="T720" s="105">
        <f>S720*H720</f>
        <v>0</v>
      </c>
      <c r="U720" s="20"/>
      <c r="V720" s="20"/>
      <c r="W720" s="20"/>
      <c r="X720" s="20"/>
      <c r="Y720" s="20"/>
      <c r="Z720" s="20"/>
      <c r="AA720" s="20"/>
      <c r="AB720" s="20"/>
      <c r="AC720" s="20"/>
      <c r="AD720" s="20"/>
      <c r="AE720" s="20"/>
      <c r="AR720" s="106" t="s">
        <v>190</v>
      </c>
      <c r="AT720" s="106" t="s">
        <v>111</v>
      </c>
      <c r="AU720" s="106" t="s">
        <v>116</v>
      </c>
      <c r="AY720" s="12" t="s">
        <v>109</v>
      </c>
      <c r="BE720" s="107">
        <f>IF(N720="základná",J720,0)</f>
        <v>0</v>
      </c>
      <c r="BF720" s="107">
        <f>IF(N720="znížená",J720,0)</f>
        <v>0</v>
      </c>
      <c r="BG720" s="107">
        <f>IF(N720="zákl. prenesená",J720,0)</f>
        <v>0</v>
      </c>
      <c r="BH720" s="107">
        <f>IF(N720="zníž. prenesená",J720,0)</f>
        <v>0</v>
      </c>
      <c r="BI720" s="107">
        <f>IF(N720="nulová",J720,0)</f>
        <v>0</v>
      </c>
      <c r="BJ720" s="12" t="s">
        <v>116</v>
      </c>
      <c r="BK720" s="107">
        <f>ROUND(I720*H720,2)</f>
        <v>0</v>
      </c>
      <c r="BL720" s="12" t="s">
        <v>190</v>
      </c>
      <c r="BM720" s="106" t="s">
        <v>944</v>
      </c>
    </row>
    <row r="721" spans="1:65" s="2" customFormat="1" ht="37.9" customHeight="1" x14ac:dyDescent="0.2">
      <c r="A721" s="20"/>
      <c r="B721" s="95"/>
      <c r="C721" s="136">
        <v>119</v>
      </c>
      <c r="D721" s="136" t="s">
        <v>216</v>
      </c>
      <c r="E721" s="137" t="s">
        <v>945</v>
      </c>
      <c r="F721" s="138" t="s">
        <v>946</v>
      </c>
      <c r="G721" s="139" t="s">
        <v>214</v>
      </c>
      <c r="H721" s="140">
        <v>728.01900000000001</v>
      </c>
      <c r="I721" s="140"/>
      <c r="J721" s="140">
        <f>SUM(H721*I721)</f>
        <v>0</v>
      </c>
      <c r="K721" s="141"/>
      <c r="L721" s="142"/>
      <c r="M721" s="143" t="s">
        <v>0</v>
      </c>
      <c r="N721" s="144" t="s">
        <v>24</v>
      </c>
      <c r="O721" s="104">
        <v>0</v>
      </c>
      <c r="P721" s="104">
        <f>O721*H721</f>
        <v>0</v>
      </c>
      <c r="Q721" s="104">
        <v>0</v>
      </c>
      <c r="R721" s="104">
        <f>Q721*H721</f>
        <v>0</v>
      </c>
      <c r="S721" s="104">
        <v>0</v>
      </c>
      <c r="T721" s="105">
        <f>S721*H721</f>
        <v>0</v>
      </c>
      <c r="U721" s="20"/>
      <c r="V721" s="20"/>
      <c r="W721" s="20"/>
      <c r="X721" s="20"/>
      <c r="Y721" s="20"/>
      <c r="Z721" s="20"/>
      <c r="AA721" s="20"/>
      <c r="AB721" s="20"/>
      <c r="AC721" s="20"/>
      <c r="AD721" s="20"/>
      <c r="AE721" s="20"/>
      <c r="AR721" s="106" t="s">
        <v>305</v>
      </c>
      <c r="AT721" s="106" t="s">
        <v>216</v>
      </c>
      <c r="AU721" s="106" t="s">
        <v>116</v>
      </c>
      <c r="AY721" s="12" t="s">
        <v>109</v>
      </c>
      <c r="BE721" s="107">
        <f>IF(N721="základná",J721,0)</f>
        <v>0</v>
      </c>
      <c r="BF721" s="107">
        <f>IF(N721="znížená",J721,0)</f>
        <v>0</v>
      </c>
      <c r="BG721" s="107">
        <f>IF(N721="zákl. prenesená",J721,0)</f>
        <v>0</v>
      </c>
      <c r="BH721" s="107">
        <f>IF(N721="zníž. prenesená",J721,0)</f>
        <v>0</v>
      </c>
      <c r="BI721" s="107">
        <f>IF(N721="nulová",J721,0)</f>
        <v>0</v>
      </c>
      <c r="BJ721" s="12" t="s">
        <v>116</v>
      </c>
      <c r="BK721" s="107">
        <f>ROUND(I721*H721,2)</f>
        <v>0</v>
      </c>
      <c r="BL721" s="12" t="s">
        <v>190</v>
      </c>
      <c r="BM721" s="106" t="s">
        <v>947</v>
      </c>
    </row>
    <row r="722" spans="1:65" s="9" customFormat="1" x14ac:dyDescent="0.2">
      <c r="B722" s="115"/>
      <c r="D722" s="109" t="s">
        <v>117</v>
      </c>
      <c r="E722" s="116" t="s">
        <v>0</v>
      </c>
      <c r="F722" s="117" t="s">
        <v>929</v>
      </c>
      <c r="H722" s="118">
        <v>728.01900000000001</v>
      </c>
      <c r="I722" s="118"/>
      <c r="J722" s="118"/>
      <c r="L722" s="115"/>
      <c r="M722" s="119"/>
      <c r="N722" s="120"/>
      <c r="O722" s="120"/>
      <c r="P722" s="120"/>
      <c r="Q722" s="120"/>
      <c r="R722" s="120"/>
      <c r="S722" s="120"/>
      <c r="T722" s="121"/>
      <c r="AT722" s="116" t="s">
        <v>117</v>
      </c>
      <c r="AU722" s="116" t="s">
        <v>116</v>
      </c>
      <c r="AV722" s="9" t="s">
        <v>116</v>
      </c>
      <c r="AW722" s="9" t="s">
        <v>15</v>
      </c>
      <c r="AX722" s="9" t="s">
        <v>41</v>
      </c>
      <c r="AY722" s="116" t="s">
        <v>109</v>
      </c>
    </row>
    <row r="723" spans="1:65" s="10" customFormat="1" x14ac:dyDescent="0.2">
      <c r="B723" s="122"/>
      <c r="D723" s="109" t="s">
        <v>117</v>
      </c>
      <c r="E723" s="123" t="s">
        <v>0</v>
      </c>
      <c r="F723" s="124" t="s">
        <v>470</v>
      </c>
      <c r="H723" s="125">
        <v>728.01900000000001</v>
      </c>
      <c r="I723" s="125"/>
      <c r="J723" s="125"/>
      <c r="L723" s="122"/>
      <c r="M723" s="126"/>
      <c r="N723" s="127"/>
      <c r="O723" s="127"/>
      <c r="P723" s="127"/>
      <c r="Q723" s="127"/>
      <c r="R723" s="127"/>
      <c r="S723" s="127"/>
      <c r="T723" s="128"/>
      <c r="AT723" s="123" t="s">
        <v>117</v>
      </c>
      <c r="AU723" s="123" t="s">
        <v>116</v>
      </c>
      <c r="AV723" s="10" t="s">
        <v>115</v>
      </c>
      <c r="AW723" s="10" t="s">
        <v>15</v>
      </c>
      <c r="AX723" s="10" t="s">
        <v>42</v>
      </c>
      <c r="AY723" s="123" t="s">
        <v>109</v>
      </c>
    </row>
    <row r="724" spans="1:65" s="2" customFormat="1" ht="24.2" customHeight="1" x14ac:dyDescent="0.2">
      <c r="A724" s="20"/>
      <c r="B724" s="95"/>
      <c r="C724" s="96">
        <v>120</v>
      </c>
      <c r="D724" s="96" t="s">
        <v>111</v>
      </c>
      <c r="E724" s="97" t="s">
        <v>948</v>
      </c>
      <c r="F724" s="98" t="s">
        <v>949</v>
      </c>
      <c r="G724" s="99" t="s">
        <v>950</v>
      </c>
      <c r="H724" s="100">
        <v>92.808999999999997</v>
      </c>
      <c r="I724" s="100"/>
      <c r="J724" s="190">
        <f t="shared" ref="J724" si="53">SUM(H724*I724)</f>
        <v>0</v>
      </c>
      <c r="K724" s="101"/>
      <c r="L724" s="21"/>
      <c r="M724" s="102" t="s">
        <v>0</v>
      </c>
      <c r="N724" s="103" t="s">
        <v>24</v>
      </c>
      <c r="O724" s="104">
        <v>0</v>
      </c>
      <c r="P724" s="104">
        <f>O724*H724</f>
        <v>0</v>
      </c>
      <c r="Q724" s="104">
        <v>0</v>
      </c>
      <c r="R724" s="104">
        <f>Q724*H724</f>
        <v>0</v>
      </c>
      <c r="S724" s="104">
        <v>0</v>
      </c>
      <c r="T724" s="105">
        <f>S724*H724</f>
        <v>0</v>
      </c>
      <c r="U724" s="20"/>
      <c r="V724" s="20"/>
      <c r="W724" s="20"/>
      <c r="X724" s="20"/>
      <c r="Y724" s="20"/>
      <c r="Z724" s="20"/>
      <c r="AA724" s="20"/>
      <c r="AB724" s="20"/>
      <c r="AC724" s="20"/>
      <c r="AD724" s="20"/>
      <c r="AE724" s="20"/>
      <c r="AR724" s="106" t="s">
        <v>190</v>
      </c>
      <c r="AT724" s="106" t="s">
        <v>111</v>
      </c>
      <c r="AU724" s="106" t="s">
        <v>116</v>
      </c>
      <c r="AY724" s="12" t="s">
        <v>109</v>
      </c>
      <c r="BE724" s="107">
        <f>IF(N724="základná",J724,0)</f>
        <v>0</v>
      </c>
      <c r="BF724" s="107">
        <f>IF(N724="znížená",J724,0)</f>
        <v>0</v>
      </c>
      <c r="BG724" s="107">
        <f>IF(N724="zákl. prenesená",J724,0)</f>
        <v>0</v>
      </c>
      <c r="BH724" s="107">
        <f>IF(N724="zníž. prenesená",J724,0)</f>
        <v>0</v>
      </c>
      <c r="BI724" s="107">
        <f>IF(N724="nulová",J724,0)</f>
        <v>0</v>
      </c>
      <c r="BJ724" s="12" t="s">
        <v>116</v>
      </c>
      <c r="BK724" s="107">
        <f>ROUND(I724*H724,2)</f>
        <v>0</v>
      </c>
      <c r="BL724" s="12" t="s">
        <v>190</v>
      </c>
      <c r="BM724" s="106" t="s">
        <v>951</v>
      </c>
    </row>
    <row r="725" spans="1:65" s="7" customFormat="1" ht="22.9" customHeight="1" x14ac:dyDescent="0.2">
      <c r="B725" s="85"/>
      <c r="D725" s="86" t="s">
        <v>40</v>
      </c>
      <c r="E725" s="94" t="s">
        <v>952</v>
      </c>
      <c r="F725" s="94" t="s">
        <v>953</v>
      </c>
      <c r="I725" s="178"/>
      <c r="J725" s="180">
        <f>SUM(J726:J755)</f>
        <v>0</v>
      </c>
      <c r="L725" s="85"/>
      <c r="M725" s="88"/>
      <c r="N725" s="89"/>
      <c r="O725" s="89"/>
      <c r="P725" s="90">
        <f>SUM(P726:P755)</f>
        <v>120.89319499999999</v>
      </c>
      <c r="Q725" s="89"/>
      <c r="R725" s="90">
        <f>SUM(R726:R755)</f>
        <v>1.13758168</v>
      </c>
      <c r="S725" s="89"/>
      <c r="T725" s="91">
        <f>SUM(T726:T755)</f>
        <v>0</v>
      </c>
      <c r="AR725" s="86" t="s">
        <v>116</v>
      </c>
      <c r="AT725" s="92" t="s">
        <v>40</v>
      </c>
      <c r="AU725" s="92" t="s">
        <v>42</v>
      </c>
      <c r="AY725" s="86" t="s">
        <v>109</v>
      </c>
      <c r="BK725" s="93">
        <f>SUM(BK726:BK755)</f>
        <v>0</v>
      </c>
    </row>
    <row r="726" spans="1:65" s="2" customFormat="1" ht="24.2" customHeight="1" x14ac:dyDescent="0.2">
      <c r="A726" s="20"/>
      <c r="B726" s="95"/>
      <c r="C726" s="96">
        <v>121</v>
      </c>
      <c r="D726" s="96" t="s">
        <v>111</v>
      </c>
      <c r="E726" s="97" t="s">
        <v>954</v>
      </c>
      <c r="F726" s="98" t="s">
        <v>955</v>
      </c>
      <c r="G726" s="99" t="s">
        <v>214</v>
      </c>
      <c r="H726" s="100">
        <v>524.52</v>
      </c>
      <c r="I726" s="100"/>
      <c r="J726" s="190">
        <f t="shared" ref="J726" si="54">SUM(H726*I726)</f>
        <v>0</v>
      </c>
      <c r="K726" s="101"/>
      <c r="L726" s="21"/>
      <c r="M726" s="102" t="s">
        <v>0</v>
      </c>
      <c r="N726" s="103" t="s">
        <v>24</v>
      </c>
      <c r="O726" s="104">
        <v>0</v>
      </c>
      <c r="P726" s="104">
        <f>O726*H726</f>
        <v>0</v>
      </c>
      <c r="Q726" s="104">
        <v>0</v>
      </c>
      <c r="R726" s="104">
        <f>Q726*H726</f>
        <v>0</v>
      </c>
      <c r="S726" s="104">
        <v>0</v>
      </c>
      <c r="T726" s="105">
        <f>S726*H726</f>
        <v>0</v>
      </c>
      <c r="U726" s="20"/>
      <c r="V726" s="20"/>
      <c r="W726" s="20"/>
      <c r="X726" s="20"/>
      <c r="Y726" s="20"/>
      <c r="Z726" s="20"/>
      <c r="AA726" s="20"/>
      <c r="AB726" s="20"/>
      <c r="AC726" s="20"/>
      <c r="AD726" s="20"/>
      <c r="AE726" s="20"/>
      <c r="AR726" s="106" t="s">
        <v>190</v>
      </c>
      <c r="AT726" s="106" t="s">
        <v>111</v>
      </c>
      <c r="AU726" s="106" t="s">
        <v>116</v>
      </c>
      <c r="AY726" s="12" t="s">
        <v>109</v>
      </c>
      <c r="BE726" s="107">
        <f>IF(N726="základná",J726,0)</f>
        <v>0</v>
      </c>
      <c r="BF726" s="107">
        <f>IF(N726="znížená",J726,0)</f>
        <v>0</v>
      </c>
      <c r="BG726" s="107">
        <f>IF(N726="zákl. prenesená",J726,0)</f>
        <v>0</v>
      </c>
      <c r="BH726" s="107">
        <f>IF(N726="zníž. prenesená",J726,0)</f>
        <v>0</v>
      </c>
      <c r="BI726" s="107">
        <f>IF(N726="nulová",J726,0)</f>
        <v>0</v>
      </c>
      <c r="BJ726" s="12" t="s">
        <v>116</v>
      </c>
      <c r="BK726" s="107">
        <f>ROUND(I726*H726,2)</f>
        <v>0</v>
      </c>
      <c r="BL726" s="12" t="s">
        <v>190</v>
      </c>
      <c r="BM726" s="106" t="s">
        <v>956</v>
      </c>
    </row>
    <row r="727" spans="1:65" s="2" customFormat="1" ht="24.2" customHeight="1" x14ac:dyDescent="0.2">
      <c r="A727" s="20"/>
      <c r="B727" s="95"/>
      <c r="C727" s="136">
        <v>122</v>
      </c>
      <c r="D727" s="136" t="s">
        <v>216</v>
      </c>
      <c r="E727" s="137" t="s">
        <v>957</v>
      </c>
      <c r="F727" s="138" t="s">
        <v>958</v>
      </c>
      <c r="G727" s="139" t="s">
        <v>959</v>
      </c>
      <c r="H727" s="140">
        <v>131.13</v>
      </c>
      <c r="I727" s="140"/>
      <c r="J727" s="140">
        <f>SUM(H727*I727)</f>
        <v>0</v>
      </c>
      <c r="K727" s="141"/>
      <c r="L727" s="142"/>
      <c r="M727" s="143" t="s">
        <v>0</v>
      </c>
      <c r="N727" s="144" t="s">
        <v>24</v>
      </c>
      <c r="O727" s="104">
        <v>0</v>
      </c>
      <c r="P727" s="104">
        <f>O727*H727</f>
        <v>0</v>
      </c>
      <c r="Q727" s="104">
        <v>0</v>
      </c>
      <c r="R727" s="104">
        <f>Q727*H727</f>
        <v>0</v>
      </c>
      <c r="S727" s="104">
        <v>0</v>
      </c>
      <c r="T727" s="105">
        <f>S727*H727</f>
        <v>0</v>
      </c>
      <c r="U727" s="20"/>
      <c r="V727" s="20"/>
      <c r="W727" s="20"/>
      <c r="X727" s="20"/>
      <c r="Y727" s="20"/>
      <c r="Z727" s="20"/>
      <c r="AA727" s="20"/>
      <c r="AB727" s="20"/>
      <c r="AC727" s="20"/>
      <c r="AD727" s="20"/>
      <c r="AE727" s="20"/>
      <c r="AR727" s="106" t="s">
        <v>305</v>
      </c>
      <c r="AT727" s="106" t="s">
        <v>216</v>
      </c>
      <c r="AU727" s="106" t="s">
        <v>116</v>
      </c>
      <c r="AY727" s="12" t="s">
        <v>109</v>
      </c>
      <c r="BE727" s="107">
        <f>IF(N727="základná",J727,0)</f>
        <v>0</v>
      </c>
      <c r="BF727" s="107">
        <f>IF(N727="znížená",J727,0)</f>
        <v>0</v>
      </c>
      <c r="BG727" s="107">
        <f>IF(N727="zákl. prenesená",J727,0)</f>
        <v>0</v>
      </c>
      <c r="BH727" s="107">
        <f>IF(N727="zníž. prenesená",J727,0)</f>
        <v>0</v>
      </c>
      <c r="BI727" s="107">
        <f>IF(N727="nulová",J727,0)</f>
        <v>0</v>
      </c>
      <c r="BJ727" s="12" t="s">
        <v>116</v>
      </c>
      <c r="BK727" s="107">
        <f>ROUND(I727*H727,2)</f>
        <v>0</v>
      </c>
      <c r="BL727" s="12" t="s">
        <v>190</v>
      </c>
      <c r="BM727" s="106" t="s">
        <v>960</v>
      </c>
    </row>
    <row r="728" spans="1:65" s="9" customFormat="1" x14ac:dyDescent="0.2">
      <c r="B728" s="115"/>
      <c r="D728" s="109" t="s">
        <v>117</v>
      </c>
      <c r="E728" s="116" t="s">
        <v>0</v>
      </c>
      <c r="F728" s="117" t="s">
        <v>961</v>
      </c>
      <c r="H728" s="118">
        <v>131.13</v>
      </c>
      <c r="I728" s="118"/>
      <c r="J728" s="118"/>
      <c r="L728" s="115"/>
      <c r="M728" s="119"/>
      <c r="N728" s="120"/>
      <c r="O728" s="120"/>
      <c r="P728" s="120"/>
      <c r="Q728" s="120"/>
      <c r="R728" s="120"/>
      <c r="S728" s="120"/>
      <c r="T728" s="121"/>
      <c r="AT728" s="116" t="s">
        <v>117</v>
      </c>
      <c r="AU728" s="116" t="s">
        <v>116</v>
      </c>
      <c r="AV728" s="9" t="s">
        <v>116</v>
      </c>
      <c r="AW728" s="9" t="s">
        <v>15</v>
      </c>
      <c r="AX728" s="9" t="s">
        <v>41</v>
      </c>
      <c r="AY728" s="116" t="s">
        <v>109</v>
      </c>
    </row>
    <row r="729" spans="1:65" s="10" customFormat="1" x14ac:dyDescent="0.2">
      <c r="B729" s="122"/>
      <c r="D729" s="109" t="s">
        <v>117</v>
      </c>
      <c r="E729" s="123" t="s">
        <v>0</v>
      </c>
      <c r="F729" s="124" t="s">
        <v>470</v>
      </c>
      <c r="H729" s="125">
        <v>131.13</v>
      </c>
      <c r="I729" s="125"/>
      <c r="J729" s="125"/>
      <c r="L729" s="122"/>
      <c r="M729" s="126"/>
      <c r="N729" s="127"/>
      <c r="O729" s="127"/>
      <c r="P729" s="127"/>
      <c r="Q729" s="127"/>
      <c r="R729" s="127"/>
      <c r="S729" s="127"/>
      <c r="T729" s="128"/>
      <c r="AT729" s="123" t="s">
        <v>117</v>
      </c>
      <c r="AU729" s="123" t="s">
        <v>116</v>
      </c>
      <c r="AV729" s="10" t="s">
        <v>115</v>
      </c>
      <c r="AW729" s="10" t="s">
        <v>15</v>
      </c>
      <c r="AX729" s="10" t="s">
        <v>42</v>
      </c>
      <c r="AY729" s="123" t="s">
        <v>109</v>
      </c>
    </row>
    <row r="730" spans="1:65" s="2" customFormat="1" ht="24.2" customHeight="1" x14ac:dyDescent="0.2">
      <c r="A730" s="20"/>
      <c r="B730" s="95"/>
      <c r="C730" s="96">
        <v>123</v>
      </c>
      <c r="D730" s="96" t="s">
        <v>111</v>
      </c>
      <c r="E730" s="97" t="s">
        <v>962</v>
      </c>
      <c r="F730" s="98" t="s">
        <v>963</v>
      </c>
      <c r="G730" s="99" t="s">
        <v>214</v>
      </c>
      <c r="H730" s="100">
        <v>524.52</v>
      </c>
      <c r="I730" s="100"/>
      <c r="J730" s="190">
        <f t="shared" ref="J730" si="55">SUM(H730*I730)</f>
        <v>0</v>
      </c>
      <c r="K730" s="101"/>
      <c r="L730" s="21"/>
      <c r="M730" s="102" t="s">
        <v>0</v>
      </c>
      <c r="N730" s="103" t="s">
        <v>24</v>
      </c>
      <c r="O730" s="104">
        <v>0</v>
      </c>
      <c r="P730" s="104">
        <f>O730*H730</f>
        <v>0</v>
      </c>
      <c r="Q730" s="104">
        <v>0</v>
      </c>
      <c r="R730" s="104">
        <f>Q730*H730</f>
        <v>0</v>
      </c>
      <c r="S730" s="104">
        <v>0</v>
      </c>
      <c r="T730" s="105">
        <f>S730*H730</f>
        <v>0</v>
      </c>
      <c r="U730" s="20"/>
      <c r="V730" s="20"/>
      <c r="W730" s="20"/>
      <c r="X730" s="20"/>
      <c r="Y730" s="20"/>
      <c r="Z730" s="20"/>
      <c r="AA730" s="20"/>
      <c r="AB730" s="20"/>
      <c r="AC730" s="20"/>
      <c r="AD730" s="20"/>
      <c r="AE730" s="20"/>
      <c r="AR730" s="106" t="s">
        <v>190</v>
      </c>
      <c r="AT730" s="106" t="s">
        <v>111</v>
      </c>
      <c r="AU730" s="106" t="s">
        <v>116</v>
      </c>
      <c r="AY730" s="12" t="s">
        <v>109</v>
      </c>
      <c r="BE730" s="107">
        <f>IF(N730="základná",J730,0)</f>
        <v>0</v>
      </c>
      <c r="BF730" s="107">
        <f>IF(N730="znížená",J730,0)</f>
        <v>0</v>
      </c>
      <c r="BG730" s="107">
        <f>IF(N730="zákl. prenesená",J730,0)</f>
        <v>0</v>
      </c>
      <c r="BH730" s="107">
        <f>IF(N730="zníž. prenesená",J730,0)</f>
        <v>0</v>
      </c>
      <c r="BI730" s="107">
        <f>IF(N730="nulová",J730,0)</f>
        <v>0</v>
      </c>
      <c r="BJ730" s="12" t="s">
        <v>116</v>
      </c>
      <c r="BK730" s="107">
        <f>ROUND(I730*H730,2)</f>
        <v>0</v>
      </c>
      <c r="BL730" s="12" t="s">
        <v>190</v>
      </c>
      <c r="BM730" s="106" t="s">
        <v>964</v>
      </c>
    </row>
    <row r="731" spans="1:65" s="2" customFormat="1" ht="49.15" customHeight="1" x14ac:dyDescent="0.2">
      <c r="A731" s="20"/>
      <c r="B731" s="95"/>
      <c r="C731" s="136">
        <v>124</v>
      </c>
      <c r="D731" s="136" t="s">
        <v>216</v>
      </c>
      <c r="E731" s="137" t="s">
        <v>965</v>
      </c>
      <c r="F731" s="138" t="s">
        <v>966</v>
      </c>
      <c r="G731" s="139" t="s">
        <v>214</v>
      </c>
      <c r="H731" s="140">
        <v>603.19799999999998</v>
      </c>
      <c r="I731" s="140"/>
      <c r="J731" s="140">
        <f>SUM(H731*I731)</f>
        <v>0</v>
      </c>
      <c r="K731" s="141"/>
      <c r="L731" s="142"/>
      <c r="M731" s="143" t="s">
        <v>0</v>
      </c>
      <c r="N731" s="144" t="s">
        <v>24</v>
      </c>
      <c r="O731" s="104">
        <v>0</v>
      </c>
      <c r="P731" s="104">
        <f>O731*H731</f>
        <v>0</v>
      </c>
      <c r="Q731" s="104">
        <v>0</v>
      </c>
      <c r="R731" s="104">
        <f>Q731*H731</f>
        <v>0</v>
      </c>
      <c r="S731" s="104">
        <v>0</v>
      </c>
      <c r="T731" s="105">
        <f>S731*H731</f>
        <v>0</v>
      </c>
      <c r="U731" s="20"/>
      <c r="V731" s="20"/>
      <c r="W731" s="20"/>
      <c r="X731" s="20"/>
      <c r="Y731" s="20"/>
      <c r="Z731" s="20"/>
      <c r="AA731" s="20"/>
      <c r="AB731" s="20"/>
      <c r="AC731" s="20"/>
      <c r="AD731" s="20"/>
      <c r="AE731" s="20"/>
      <c r="AR731" s="106" t="s">
        <v>305</v>
      </c>
      <c r="AT731" s="106" t="s">
        <v>216</v>
      </c>
      <c r="AU731" s="106" t="s">
        <v>116</v>
      </c>
      <c r="AY731" s="12" t="s">
        <v>109</v>
      </c>
      <c r="BE731" s="107">
        <f>IF(N731="základná",J731,0)</f>
        <v>0</v>
      </c>
      <c r="BF731" s="107">
        <f>IF(N731="znížená",J731,0)</f>
        <v>0</v>
      </c>
      <c r="BG731" s="107">
        <f>IF(N731="zákl. prenesená",J731,0)</f>
        <v>0</v>
      </c>
      <c r="BH731" s="107">
        <f>IF(N731="zníž. prenesená",J731,0)</f>
        <v>0</v>
      </c>
      <c r="BI731" s="107">
        <f>IF(N731="nulová",J731,0)</f>
        <v>0</v>
      </c>
      <c r="BJ731" s="12" t="s">
        <v>116</v>
      </c>
      <c r="BK731" s="107">
        <f>ROUND(I731*H731,2)</f>
        <v>0</v>
      </c>
      <c r="BL731" s="12" t="s">
        <v>190</v>
      </c>
      <c r="BM731" s="106" t="s">
        <v>967</v>
      </c>
    </row>
    <row r="732" spans="1:65" s="9" customFormat="1" x14ac:dyDescent="0.2">
      <c r="B732" s="115"/>
      <c r="D732" s="109" t="s">
        <v>117</v>
      </c>
      <c r="E732" s="116" t="s">
        <v>0</v>
      </c>
      <c r="F732" s="117" t="s">
        <v>968</v>
      </c>
      <c r="H732" s="118">
        <v>603.19799999999998</v>
      </c>
      <c r="I732" s="118"/>
      <c r="J732" s="118"/>
      <c r="L732" s="115"/>
      <c r="M732" s="119"/>
      <c r="N732" s="120"/>
      <c r="O732" s="120"/>
      <c r="P732" s="120"/>
      <c r="Q732" s="120"/>
      <c r="R732" s="120"/>
      <c r="S732" s="120"/>
      <c r="T732" s="121"/>
      <c r="AT732" s="116" t="s">
        <v>117</v>
      </c>
      <c r="AU732" s="116" t="s">
        <v>116</v>
      </c>
      <c r="AV732" s="9" t="s">
        <v>116</v>
      </c>
      <c r="AW732" s="9" t="s">
        <v>15</v>
      </c>
      <c r="AX732" s="9" t="s">
        <v>41</v>
      </c>
      <c r="AY732" s="116" t="s">
        <v>109</v>
      </c>
    </row>
    <row r="733" spans="1:65" s="10" customFormat="1" x14ac:dyDescent="0.2">
      <c r="B733" s="122"/>
      <c r="D733" s="109" t="s">
        <v>117</v>
      </c>
      <c r="E733" s="123" t="s">
        <v>0</v>
      </c>
      <c r="F733" s="124" t="s">
        <v>470</v>
      </c>
      <c r="H733" s="125">
        <v>603.19799999999998</v>
      </c>
      <c r="I733" s="125"/>
      <c r="J733" s="125"/>
      <c r="L733" s="122"/>
      <c r="M733" s="126"/>
      <c r="N733" s="127"/>
      <c r="O733" s="127"/>
      <c r="P733" s="127"/>
      <c r="Q733" s="127"/>
      <c r="R733" s="127"/>
      <c r="S733" s="127"/>
      <c r="T733" s="128"/>
      <c r="AT733" s="123" t="s">
        <v>117</v>
      </c>
      <c r="AU733" s="123" t="s">
        <v>116</v>
      </c>
      <c r="AV733" s="10" t="s">
        <v>115</v>
      </c>
      <c r="AW733" s="10" t="s">
        <v>15</v>
      </c>
      <c r="AX733" s="10" t="s">
        <v>42</v>
      </c>
      <c r="AY733" s="123" t="s">
        <v>109</v>
      </c>
    </row>
    <row r="734" spans="1:65" s="2" customFormat="1" ht="24.2" customHeight="1" x14ac:dyDescent="0.2">
      <c r="A734" s="20"/>
      <c r="B734" s="95"/>
      <c r="C734" s="96"/>
      <c r="D734" s="96" t="s">
        <v>111</v>
      </c>
      <c r="E734" s="97" t="s">
        <v>969</v>
      </c>
      <c r="F734" s="98" t="s">
        <v>970</v>
      </c>
      <c r="G734" s="99" t="s">
        <v>214</v>
      </c>
      <c r="H734" s="100">
        <v>157.203</v>
      </c>
      <c r="I734" s="100"/>
      <c r="J734" s="100">
        <f>ROUND(I734*H734,2)</f>
        <v>0</v>
      </c>
      <c r="K734" s="101"/>
      <c r="L734" s="21"/>
      <c r="M734" s="102" t="s">
        <v>0</v>
      </c>
      <c r="N734" s="103" t="s">
        <v>24</v>
      </c>
      <c r="O734" s="104">
        <v>7.0999999999999994E-2</v>
      </c>
      <c r="P734" s="104">
        <f>O734*H734</f>
        <v>11.161413</v>
      </c>
      <c r="Q734" s="104">
        <v>2.0000000000000001E-4</v>
      </c>
      <c r="R734" s="104">
        <f>Q734*H734</f>
        <v>3.1440599999999999E-2</v>
      </c>
      <c r="S734" s="104">
        <v>0</v>
      </c>
      <c r="T734" s="105">
        <f>S734*H734</f>
        <v>0</v>
      </c>
      <c r="U734" s="20"/>
      <c r="V734" s="20"/>
      <c r="W734" s="20"/>
      <c r="X734" s="20"/>
      <c r="Y734" s="20"/>
      <c r="Z734" s="20"/>
      <c r="AA734" s="20"/>
      <c r="AB734" s="20"/>
      <c r="AC734" s="20"/>
      <c r="AD734" s="20"/>
      <c r="AE734" s="20"/>
      <c r="AR734" s="106" t="s">
        <v>190</v>
      </c>
      <c r="AT734" s="106" t="s">
        <v>111</v>
      </c>
      <c r="AU734" s="106" t="s">
        <v>116</v>
      </c>
      <c r="AY734" s="12" t="s">
        <v>109</v>
      </c>
      <c r="BE734" s="107">
        <f>IF(N734="základná",J734,0)</f>
        <v>0</v>
      </c>
      <c r="BF734" s="107">
        <f>IF(N734="znížená",J734,0)</f>
        <v>0</v>
      </c>
      <c r="BG734" s="107">
        <f>IF(N734="zákl. prenesená",J734,0)</f>
        <v>0</v>
      </c>
      <c r="BH734" s="107">
        <f>IF(N734="zníž. prenesená",J734,0)</f>
        <v>0</v>
      </c>
      <c r="BI734" s="107">
        <f>IF(N734="nulová",J734,0)</f>
        <v>0</v>
      </c>
      <c r="BJ734" s="12" t="s">
        <v>116</v>
      </c>
      <c r="BK734" s="107">
        <f>ROUND(I734*H734,2)</f>
        <v>0</v>
      </c>
      <c r="BL734" s="12" t="s">
        <v>190</v>
      </c>
      <c r="BM734" s="106" t="s">
        <v>971</v>
      </c>
    </row>
    <row r="735" spans="1:65" s="9" customFormat="1" x14ac:dyDescent="0.2">
      <c r="B735" s="115"/>
      <c r="D735" s="109" t="s">
        <v>117</v>
      </c>
      <c r="E735" s="116" t="s">
        <v>0</v>
      </c>
      <c r="F735" s="117" t="s">
        <v>972</v>
      </c>
      <c r="H735" s="118">
        <v>157.203</v>
      </c>
      <c r="I735" s="118"/>
      <c r="J735" s="118"/>
      <c r="L735" s="115"/>
      <c r="M735" s="119"/>
      <c r="N735" s="120"/>
      <c r="O735" s="120"/>
      <c r="P735" s="120"/>
      <c r="Q735" s="120"/>
      <c r="R735" s="120"/>
      <c r="S735" s="120"/>
      <c r="T735" s="121"/>
      <c r="AT735" s="116" t="s">
        <v>117</v>
      </c>
      <c r="AU735" s="116" t="s">
        <v>116</v>
      </c>
      <c r="AV735" s="9" t="s">
        <v>116</v>
      </c>
      <c r="AW735" s="9" t="s">
        <v>15</v>
      </c>
      <c r="AX735" s="9" t="s">
        <v>42</v>
      </c>
      <c r="AY735" s="116" t="s">
        <v>109</v>
      </c>
    </row>
    <row r="736" spans="1:65" s="2" customFormat="1" ht="44.25" customHeight="1" x14ac:dyDescent="0.2">
      <c r="A736" s="20"/>
      <c r="B736" s="95"/>
      <c r="C736" s="96"/>
      <c r="D736" s="96" t="s">
        <v>111</v>
      </c>
      <c r="E736" s="97" t="s">
        <v>973</v>
      </c>
      <c r="F736" s="98" t="s">
        <v>974</v>
      </c>
      <c r="G736" s="99" t="s">
        <v>214</v>
      </c>
      <c r="H736" s="100">
        <v>125.25</v>
      </c>
      <c r="I736" s="100"/>
      <c r="J736" s="100">
        <f>ROUND(I736*H736,2)</f>
        <v>0</v>
      </c>
      <c r="K736" s="101"/>
      <c r="L736" s="21"/>
      <c r="M736" s="102" t="s">
        <v>0</v>
      </c>
      <c r="N736" s="103" t="s">
        <v>24</v>
      </c>
      <c r="O736" s="104">
        <v>0.41099999999999998</v>
      </c>
      <c r="P736" s="104">
        <f>O736*H736</f>
        <v>51.47775</v>
      </c>
      <c r="Q736" s="104">
        <v>0</v>
      </c>
      <c r="R736" s="104">
        <f>Q736*H736</f>
        <v>0</v>
      </c>
      <c r="S736" s="104">
        <v>0</v>
      </c>
      <c r="T736" s="105">
        <f>S736*H736</f>
        <v>0</v>
      </c>
      <c r="U736" s="20"/>
      <c r="V736" s="20"/>
      <c r="W736" s="20"/>
      <c r="X736" s="20"/>
      <c r="Y736" s="20"/>
      <c r="Z736" s="20"/>
      <c r="AA736" s="20"/>
      <c r="AB736" s="20"/>
      <c r="AC736" s="20"/>
      <c r="AD736" s="20"/>
      <c r="AE736" s="20"/>
      <c r="AR736" s="106" t="s">
        <v>190</v>
      </c>
      <c r="AT736" s="106" t="s">
        <v>111</v>
      </c>
      <c r="AU736" s="106" t="s">
        <v>116</v>
      </c>
      <c r="AY736" s="12" t="s">
        <v>109</v>
      </c>
      <c r="BE736" s="107">
        <f>IF(N736="základná",J736,0)</f>
        <v>0</v>
      </c>
      <c r="BF736" s="107">
        <f>IF(N736="znížená",J736,0)</f>
        <v>0</v>
      </c>
      <c r="BG736" s="107">
        <f>IF(N736="zákl. prenesená",J736,0)</f>
        <v>0</v>
      </c>
      <c r="BH736" s="107">
        <f>IF(N736="zníž. prenesená",J736,0)</f>
        <v>0</v>
      </c>
      <c r="BI736" s="107">
        <f>IF(N736="nulová",J736,0)</f>
        <v>0</v>
      </c>
      <c r="BJ736" s="12" t="s">
        <v>116</v>
      </c>
      <c r="BK736" s="107">
        <f>ROUND(I736*H736,2)</f>
        <v>0</v>
      </c>
      <c r="BL736" s="12" t="s">
        <v>190</v>
      </c>
      <c r="BM736" s="106" t="s">
        <v>975</v>
      </c>
    </row>
    <row r="737" spans="1:65" s="9" customFormat="1" x14ac:dyDescent="0.2">
      <c r="B737" s="115"/>
      <c r="D737" s="109" t="s">
        <v>117</v>
      </c>
      <c r="E737" s="116" t="s">
        <v>0</v>
      </c>
      <c r="F737" s="117" t="s">
        <v>976</v>
      </c>
      <c r="H737" s="118">
        <v>125.25</v>
      </c>
      <c r="I737" s="118"/>
      <c r="J737" s="118"/>
      <c r="L737" s="115"/>
      <c r="M737" s="119"/>
      <c r="N737" s="120"/>
      <c r="O737" s="120"/>
      <c r="P737" s="120"/>
      <c r="Q737" s="120"/>
      <c r="R737" s="120"/>
      <c r="S737" s="120"/>
      <c r="T737" s="121"/>
      <c r="AT737" s="116" t="s">
        <v>117</v>
      </c>
      <c r="AU737" s="116" t="s">
        <v>116</v>
      </c>
      <c r="AV737" s="9" t="s">
        <v>116</v>
      </c>
      <c r="AW737" s="9" t="s">
        <v>15</v>
      </c>
      <c r="AX737" s="9" t="s">
        <v>42</v>
      </c>
      <c r="AY737" s="116" t="s">
        <v>109</v>
      </c>
    </row>
    <row r="738" spans="1:65" s="2" customFormat="1" ht="24.2" customHeight="1" x14ac:dyDescent="0.2">
      <c r="A738" s="20"/>
      <c r="B738" s="95"/>
      <c r="C738" s="136"/>
      <c r="D738" s="136" t="s">
        <v>216</v>
      </c>
      <c r="E738" s="137" t="s">
        <v>977</v>
      </c>
      <c r="F738" s="138" t="s">
        <v>978</v>
      </c>
      <c r="G738" s="139" t="s">
        <v>214</v>
      </c>
      <c r="H738" s="140">
        <v>144.03800000000001</v>
      </c>
      <c r="I738" s="140"/>
      <c r="J738" s="140">
        <f>ROUND(I738*H738,2)</f>
        <v>0</v>
      </c>
      <c r="K738" s="141"/>
      <c r="L738" s="142"/>
      <c r="M738" s="143" t="s">
        <v>0</v>
      </c>
      <c r="N738" s="144" t="s">
        <v>24</v>
      </c>
      <c r="O738" s="104">
        <v>0</v>
      </c>
      <c r="P738" s="104">
        <f>O738*H738</f>
        <v>0</v>
      </c>
      <c r="Q738" s="104">
        <v>1.9E-3</v>
      </c>
      <c r="R738" s="104">
        <f>Q738*H738</f>
        <v>0.27367220000000003</v>
      </c>
      <c r="S738" s="104">
        <v>0</v>
      </c>
      <c r="T738" s="105">
        <f>S738*H738</f>
        <v>0</v>
      </c>
      <c r="U738" s="20"/>
      <c r="V738" s="20"/>
      <c r="W738" s="20"/>
      <c r="X738" s="20"/>
      <c r="Y738" s="20"/>
      <c r="Z738" s="20"/>
      <c r="AA738" s="20"/>
      <c r="AB738" s="20"/>
      <c r="AC738" s="20"/>
      <c r="AD738" s="20"/>
      <c r="AE738" s="20"/>
      <c r="AR738" s="106" t="s">
        <v>305</v>
      </c>
      <c r="AT738" s="106" t="s">
        <v>216</v>
      </c>
      <c r="AU738" s="106" t="s">
        <v>116</v>
      </c>
      <c r="AY738" s="12" t="s">
        <v>109</v>
      </c>
      <c r="BE738" s="107">
        <f>IF(N738="základná",J738,0)</f>
        <v>0</v>
      </c>
      <c r="BF738" s="107">
        <f>IF(N738="znížená",J738,0)</f>
        <v>0</v>
      </c>
      <c r="BG738" s="107">
        <f>IF(N738="zákl. prenesená",J738,0)</f>
        <v>0</v>
      </c>
      <c r="BH738" s="107">
        <f>IF(N738="zníž. prenesená",J738,0)</f>
        <v>0</v>
      </c>
      <c r="BI738" s="107">
        <f>IF(N738="nulová",J738,0)</f>
        <v>0</v>
      </c>
      <c r="BJ738" s="12" t="s">
        <v>116</v>
      </c>
      <c r="BK738" s="107">
        <f>ROUND(I738*H738,2)</f>
        <v>0</v>
      </c>
      <c r="BL738" s="12" t="s">
        <v>190</v>
      </c>
      <c r="BM738" s="106" t="s">
        <v>979</v>
      </c>
    </row>
    <row r="739" spans="1:65" s="2" customFormat="1" ht="21.75" customHeight="1" x14ac:dyDescent="0.2">
      <c r="A739" s="20"/>
      <c r="B739" s="95"/>
      <c r="C739" s="136"/>
      <c r="D739" s="136" t="s">
        <v>216</v>
      </c>
      <c r="E739" s="137" t="s">
        <v>980</v>
      </c>
      <c r="F739" s="138" t="s">
        <v>981</v>
      </c>
      <c r="G739" s="139" t="s">
        <v>256</v>
      </c>
      <c r="H739" s="140">
        <v>509.76799999999997</v>
      </c>
      <c r="I739" s="140"/>
      <c r="J739" s="140">
        <f>ROUND(I739*H739,2)</f>
        <v>0</v>
      </c>
      <c r="K739" s="141"/>
      <c r="L739" s="142"/>
      <c r="M739" s="143" t="s">
        <v>0</v>
      </c>
      <c r="N739" s="144" t="s">
        <v>24</v>
      </c>
      <c r="O739" s="104">
        <v>0</v>
      </c>
      <c r="P739" s="104">
        <f>O739*H739</f>
        <v>0</v>
      </c>
      <c r="Q739" s="104">
        <v>1.4999999999999999E-4</v>
      </c>
      <c r="R739" s="104">
        <f>Q739*H739</f>
        <v>7.6465199999999983E-2</v>
      </c>
      <c r="S739" s="104">
        <v>0</v>
      </c>
      <c r="T739" s="105">
        <f>S739*H739</f>
        <v>0</v>
      </c>
      <c r="U739" s="20"/>
      <c r="V739" s="20"/>
      <c r="W739" s="20"/>
      <c r="X739" s="20"/>
      <c r="Y739" s="20"/>
      <c r="Z739" s="20"/>
      <c r="AA739" s="20"/>
      <c r="AB739" s="20"/>
      <c r="AC739" s="20"/>
      <c r="AD739" s="20"/>
      <c r="AE739" s="20"/>
      <c r="AR739" s="106" t="s">
        <v>305</v>
      </c>
      <c r="AT739" s="106" t="s">
        <v>216</v>
      </c>
      <c r="AU739" s="106" t="s">
        <v>116</v>
      </c>
      <c r="AY739" s="12" t="s">
        <v>109</v>
      </c>
      <c r="BE739" s="107">
        <f>IF(N739="základná",J739,0)</f>
        <v>0</v>
      </c>
      <c r="BF739" s="107">
        <f>IF(N739="znížená",J739,0)</f>
        <v>0</v>
      </c>
      <c r="BG739" s="107">
        <f>IF(N739="zákl. prenesená",J739,0)</f>
        <v>0</v>
      </c>
      <c r="BH739" s="107">
        <f>IF(N739="zníž. prenesená",J739,0)</f>
        <v>0</v>
      </c>
      <c r="BI739" s="107">
        <f>IF(N739="nulová",J739,0)</f>
        <v>0</v>
      </c>
      <c r="BJ739" s="12" t="s">
        <v>116</v>
      </c>
      <c r="BK739" s="107">
        <f>ROUND(I739*H739,2)</f>
        <v>0</v>
      </c>
      <c r="BL739" s="12" t="s">
        <v>190</v>
      </c>
      <c r="BM739" s="106" t="s">
        <v>982</v>
      </c>
    </row>
    <row r="740" spans="1:65" s="2" customFormat="1" ht="24.2" customHeight="1" x14ac:dyDescent="0.2">
      <c r="A740" s="20"/>
      <c r="B740" s="95"/>
      <c r="C740" s="96">
        <v>125</v>
      </c>
      <c r="D740" s="96" t="s">
        <v>111</v>
      </c>
      <c r="E740" s="97" t="s">
        <v>983</v>
      </c>
      <c r="F740" s="98" t="s">
        <v>984</v>
      </c>
      <c r="G740" s="99" t="s">
        <v>214</v>
      </c>
      <c r="H740" s="100">
        <v>1573.56</v>
      </c>
      <c r="I740" s="100"/>
      <c r="J740" s="190">
        <f t="shared" ref="J740" si="56">SUM(H740*I740)</f>
        <v>0</v>
      </c>
      <c r="K740" s="101"/>
      <c r="L740" s="21"/>
      <c r="M740" s="102" t="s">
        <v>0</v>
      </c>
      <c r="N740" s="103" t="s">
        <v>24</v>
      </c>
      <c r="O740" s="104">
        <v>0</v>
      </c>
      <c r="P740" s="104">
        <f>O740*H740</f>
        <v>0</v>
      </c>
      <c r="Q740" s="104">
        <v>0</v>
      </c>
      <c r="R740" s="104">
        <f>Q740*H740</f>
        <v>0</v>
      </c>
      <c r="S740" s="104">
        <v>0</v>
      </c>
      <c r="T740" s="105">
        <f>S740*H740</f>
        <v>0</v>
      </c>
      <c r="U740" s="20"/>
      <c r="V740" s="20"/>
      <c r="W740" s="20"/>
      <c r="X740" s="20"/>
      <c r="Y740" s="20"/>
      <c r="Z740" s="20"/>
      <c r="AA740" s="20"/>
      <c r="AB740" s="20"/>
      <c r="AC740" s="20"/>
      <c r="AD740" s="20"/>
      <c r="AE740" s="20"/>
      <c r="AR740" s="106" t="s">
        <v>190</v>
      </c>
      <c r="AT740" s="106" t="s">
        <v>111</v>
      </c>
      <c r="AU740" s="106" t="s">
        <v>116</v>
      </c>
      <c r="AY740" s="12" t="s">
        <v>109</v>
      </c>
      <c r="BE740" s="107">
        <f>IF(N740="základná",J740,0)</f>
        <v>0</v>
      </c>
      <c r="BF740" s="107">
        <f>IF(N740="znížená",J740,0)</f>
        <v>0</v>
      </c>
      <c r="BG740" s="107">
        <f>IF(N740="zákl. prenesená",J740,0)</f>
        <v>0</v>
      </c>
      <c r="BH740" s="107">
        <f>IF(N740="zníž. prenesená",J740,0)</f>
        <v>0</v>
      </c>
      <c r="BI740" s="107">
        <f>IF(N740="nulová",J740,0)</f>
        <v>0</v>
      </c>
      <c r="BJ740" s="12" t="s">
        <v>116</v>
      </c>
      <c r="BK740" s="107">
        <f>ROUND(I740*H740,2)</f>
        <v>0</v>
      </c>
      <c r="BL740" s="12" t="s">
        <v>190</v>
      </c>
      <c r="BM740" s="106" t="s">
        <v>985</v>
      </c>
    </row>
    <row r="741" spans="1:65" s="9" customFormat="1" x14ac:dyDescent="0.2">
      <c r="B741" s="115"/>
      <c r="D741" s="109" t="s">
        <v>117</v>
      </c>
      <c r="E741" s="116" t="s">
        <v>0</v>
      </c>
      <c r="F741" s="117" t="s">
        <v>986</v>
      </c>
      <c r="H741" s="118">
        <v>1573.56</v>
      </c>
      <c r="I741" s="118"/>
      <c r="J741" s="118"/>
      <c r="L741" s="115"/>
      <c r="M741" s="119"/>
      <c r="N741" s="120"/>
      <c r="O741" s="120"/>
      <c r="P741" s="120"/>
      <c r="Q741" s="120"/>
      <c r="R741" s="120"/>
      <c r="S741" s="120"/>
      <c r="T741" s="121"/>
      <c r="AT741" s="116" t="s">
        <v>117</v>
      </c>
      <c r="AU741" s="116" t="s">
        <v>116</v>
      </c>
      <c r="AV741" s="9" t="s">
        <v>116</v>
      </c>
      <c r="AW741" s="9" t="s">
        <v>15</v>
      </c>
      <c r="AX741" s="9" t="s">
        <v>41</v>
      </c>
      <c r="AY741" s="116" t="s">
        <v>109</v>
      </c>
    </row>
    <row r="742" spans="1:65" s="10" customFormat="1" x14ac:dyDescent="0.2">
      <c r="B742" s="122"/>
      <c r="D742" s="109" t="s">
        <v>117</v>
      </c>
      <c r="E742" s="123" t="s">
        <v>0</v>
      </c>
      <c r="F742" s="124" t="s">
        <v>121</v>
      </c>
      <c r="H742" s="125">
        <v>1573.56</v>
      </c>
      <c r="I742" s="125"/>
      <c r="J742" s="125"/>
      <c r="L742" s="122"/>
      <c r="M742" s="126"/>
      <c r="N742" s="127"/>
      <c r="O742" s="127"/>
      <c r="P742" s="127"/>
      <c r="Q742" s="127"/>
      <c r="R742" s="127"/>
      <c r="S742" s="127"/>
      <c r="T742" s="128"/>
      <c r="AT742" s="123" t="s">
        <v>117</v>
      </c>
      <c r="AU742" s="123" t="s">
        <v>116</v>
      </c>
      <c r="AV742" s="10" t="s">
        <v>115</v>
      </c>
      <c r="AW742" s="10" t="s">
        <v>15</v>
      </c>
      <c r="AX742" s="10" t="s">
        <v>42</v>
      </c>
      <c r="AY742" s="123" t="s">
        <v>109</v>
      </c>
    </row>
    <row r="743" spans="1:65" s="2" customFormat="1" ht="24.2" customHeight="1" x14ac:dyDescent="0.2">
      <c r="A743" s="20"/>
      <c r="B743" s="95"/>
      <c r="C743" s="136">
        <v>126</v>
      </c>
      <c r="D743" s="136" t="s">
        <v>216</v>
      </c>
      <c r="E743" s="137" t="s">
        <v>987</v>
      </c>
      <c r="F743" s="138" t="s">
        <v>988</v>
      </c>
      <c r="G743" s="139" t="s">
        <v>214</v>
      </c>
      <c r="H743" s="140">
        <v>603.19799999999998</v>
      </c>
      <c r="I743" s="140"/>
      <c r="J743" s="140">
        <f>SUM(H743*I743)</f>
        <v>0</v>
      </c>
      <c r="K743" s="141"/>
      <c r="L743" s="142"/>
      <c r="M743" s="143" t="s">
        <v>0</v>
      </c>
      <c r="N743" s="144" t="s">
        <v>24</v>
      </c>
      <c r="O743" s="104">
        <v>0</v>
      </c>
      <c r="P743" s="104">
        <f>O743*H743</f>
        <v>0</v>
      </c>
      <c r="Q743" s="104">
        <v>0</v>
      </c>
      <c r="R743" s="104">
        <f>Q743*H743</f>
        <v>0</v>
      </c>
      <c r="S743" s="104">
        <v>0</v>
      </c>
      <c r="T743" s="105">
        <f>S743*H743</f>
        <v>0</v>
      </c>
      <c r="U743" s="20"/>
      <c r="V743" s="20"/>
      <c r="W743" s="20"/>
      <c r="X743" s="20"/>
      <c r="Y743" s="20"/>
      <c r="Z743" s="20"/>
      <c r="AA743" s="20"/>
      <c r="AB743" s="20"/>
      <c r="AC743" s="20"/>
      <c r="AD743" s="20"/>
      <c r="AE743" s="20"/>
      <c r="AR743" s="106" t="s">
        <v>305</v>
      </c>
      <c r="AT743" s="106" t="s">
        <v>216</v>
      </c>
      <c r="AU743" s="106" t="s">
        <v>116</v>
      </c>
      <c r="AY743" s="12" t="s">
        <v>109</v>
      </c>
      <c r="BE743" s="107">
        <f>IF(N743="základná",J743,0)</f>
        <v>0</v>
      </c>
      <c r="BF743" s="107">
        <f>IF(N743="znížená",J743,0)</f>
        <v>0</v>
      </c>
      <c r="BG743" s="107">
        <f>IF(N743="zákl. prenesená",J743,0)</f>
        <v>0</v>
      </c>
      <c r="BH743" s="107">
        <f>IF(N743="zníž. prenesená",J743,0)</f>
        <v>0</v>
      </c>
      <c r="BI743" s="107">
        <f>IF(N743="nulová",J743,0)</f>
        <v>0</v>
      </c>
      <c r="BJ743" s="12" t="s">
        <v>116</v>
      </c>
      <c r="BK743" s="107">
        <f>ROUND(I743*H743,2)</f>
        <v>0</v>
      </c>
      <c r="BL743" s="12" t="s">
        <v>190</v>
      </c>
      <c r="BM743" s="106" t="s">
        <v>989</v>
      </c>
    </row>
    <row r="744" spans="1:65" s="9" customFormat="1" x14ac:dyDescent="0.2">
      <c r="B744" s="115"/>
      <c r="D744" s="109" t="s">
        <v>117</v>
      </c>
      <c r="E744" s="116" t="s">
        <v>0</v>
      </c>
      <c r="F744" s="117" t="s">
        <v>968</v>
      </c>
      <c r="H744" s="118">
        <v>603.19799999999998</v>
      </c>
      <c r="I744" s="118"/>
      <c r="J744" s="118"/>
      <c r="L744" s="115"/>
      <c r="M744" s="119"/>
      <c r="N744" s="120"/>
      <c r="O744" s="120"/>
      <c r="P744" s="120"/>
      <c r="Q744" s="120"/>
      <c r="R744" s="120"/>
      <c r="S744" s="120"/>
      <c r="T744" s="121"/>
      <c r="AT744" s="116" t="s">
        <v>117</v>
      </c>
      <c r="AU744" s="116" t="s">
        <v>116</v>
      </c>
      <c r="AV744" s="9" t="s">
        <v>116</v>
      </c>
      <c r="AW744" s="9" t="s">
        <v>15</v>
      </c>
      <c r="AX744" s="9" t="s">
        <v>41</v>
      </c>
      <c r="AY744" s="116" t="s">
        <v>109</v>
      </c>
    </row>
    <row r="745" spans="1:65" s="10" customFormat="1" x14ac:dyDescent="0.2">
      <c r="B745" s="122"/>
      <c r="D745" s="109" t="s">
        <v>117</v>
      </c>
      <c r="E745" s="123" t="s">
        <v>0</v>
      </c>
      <c r="F745" s="124" t="s">
        <v>470</v>
      </c>
      <c r="H745" s="125">
        <v>603.19799999999998</v>
      </c>
      <c r="I745" s="125"/>
      <c r="J745" s="125"/>
      <c r="L745" s="122"/>
      <c r="M745" s="126"/>
      <c r="N745" s="127"/>
      <c r="O745" s="127"/>
      <c r="P745" s="127"/>
      <c r="Q745" s="127"/>
      <c r="R745" s="127"/>
      <c r="S745" s="127"/>
      <c r="T745" s="128"/>
      <c r="AT745" s="123" t="s">
        <v>117</v>
      </c>
      <c r="AU745" s="123" t="s">
        <v>116</v>
      </c>
      <c r="AV745" s="10" t="s">
        <v>115</v>
      </c>
      <c r="AW745" s="10" t="s">
        <v>15</v>
      </c>
      <c r="AX745" s="10" t="s">
        <v>42</v>
      </c>
      <c r="AY745" s="123" t="s">
        <v>109</v>
      </c>
    </row>
    <row r="746" spans="1:65" s="2" customFormat="1" ht="24.2" customHeight="1" x14ac:dyDescent="0.2">
      <c r="A746" s="20"/>
      <c r="B746" s="95"/>
      <c r="C746" s="136">
        <v>127</v>
      </c>
      <c r="D746" s="136" t="s">
        <v>216</v>
      </c>
      <c r="E746" s="137" t="s">
        <v>930</v>
      </c>
      <c r="F746" s="138" t="s">
        <v>931</v>
      </c>
      <c r="G746" s="139" t="s">
        <v>214</v>
      </c>
      <c r="H746" s="140">
        <v>603.19799999999998</v>
      </c>
      <c r="I746" s="140"/>
      <c r="J746" s="140">
        <f>SUM(H746*I746)</f>
        <v>0</v>
      </c>
      <c r="K746" s="141"/>
      <c r="L746" s="142"/>
      <c r="M746" s="143" t="s">
        <v>0</v>
      </c>
      <c r="N746" s="144" t="s">
        <v>24</v>
      </c>
      <c r="O746" s="104">
        <v>0</v>
      </c>
      <c r="P746" s="104">
        <f>O746*H746</f>
        <v>0</v>
      </c>
      <c r="Q746" s="104">
        <v>0</v>
      </c>
      <c r="R746" s="104">
        <f>Q746*H746</f>
        <v>0</v>
      </c>
      <c r="S746" s="104">
        <v>0</v>
      </c>
      <c r="T746" s="105">
        <f>S746*H746</f>
        <v>0</v>
      </c>
      <c r="U746" s="20"/>
      <c r="V746" s="20"/>
      <c r="W746" s="20"/>
      <c r="X746" s="20"/>
      <c r="Y746" s="20"/>
      <c r="Z746" s="20"/>
      <c r="AA746" s="20"/>
      <c r="AB746" s="20"/>
      <c r="AC746" s="20"/>
      <c r="AD746" s="20"/>
      <c r="AE746" s="20"/>
      <c r="AR746" s="106" t="s">
        <v>305</v>
      </c>
      <c r="AT746" s="106" t="s">
        <v>216</v>
      </c>
      <c r="AU746" s="106" t="s">
        <v>116</v>
      </c>
      <c r="AY746" s="12" t="s">
        <v>109</v>
      </c>
      <c r="BE746" s="107">
        <f>IF(N746="základná",J746,0)</f>
        <v>0</v>
      </c>
      <c r="BF746" s="107">
        <f>IF(N746="znížená",J746,0)</f>
        <v>0</v>
      </c>
      <c r="BG746" s="107">
        <f>IF(N746="zákl. prenesená",J746,0)</f>
        <v>0</v>
      </c>
      <c r="BH746" s="107">
        <f>IF(N746="zníž. prenesená",J746,0)</f>
        <v>0</v>
      </c>
      <c r="BI746" s="107">
        <f>IF(N746="nulová",J746,0)</f>
        <v>0</v>
      </c>
      <c r="BJ746" s="12" t="s">
        <v>116</v>
      </c>
      <c r="BK746" s="107">
        <f>ROUND(I746*H746,2)</f>
        <v>0</v>
      </c>
      <c r="BL746" s="12" t="s">
        <v>190</v>
      </c>
      <c r="BM746" s="106" t="s">
        <v>990</v>
      </c>
    </row>
    <row r="747" spans="1:65" s="9" customFormat="1" x14ac:dyDescent="0.2">
      <c r="B747" s="115"/>
      <c r="D747" s="109" t="s">
        <v>117</v>
      </c>
      <c r="E747" s="116" t="s">
        <v>0</v>
      </c>
      <c r="F747" s="117" t="s">
        <v>968</v>
      </c>
      <c r="H747" s="118">
        <v>603.19799999999998</v>
      </c>
      <c r="I747" s="118"/>
      <c r="J747" s="118"/>
      <c r="L747" s="115"/>
      <c r="M747" s="119"/>
      <c r="N747" s="120"/>
      <c r="O747" s="120"/>
      <c r="P747" s="120"/>
      <c r="Q747" s="120"/>
      <c r="R747" s="120"/>
      <c r="S747" s="120"/>
      <c r="T747" s="121"/>
      <c r="AT747" s="116" t="s">
        <v>117</v>
      </c>
      <c r="AU747" s="116" t="s">
        <v>116</v>
      </c>
      <c r="AV747" s="9" t="s">
        <v>116</v>
      </c>
      <c r="AW747" s="9" t="s">
        <v>15</v>
      </c>
      <c r="AX747" s="9" t="s">
        <v>41</v>
      </c>
      <c r="AY747" s="116" t="s">
        <v>109</v>
      </c>
    </row>
    <row r="748" spans="1:65" s="10" customFormat="1" x14ac:dyDescent="0.2">
      <c r="B748" s="122"/>
      <c r="D748" s="109" t="s">
        <v>117</v>
      </c>
      <c r="E748" s="123" t="s">
        <v>0</v>
      </c>
      <c r="F748" s="124" t="s">
        <v>470</v>
      </c>
      <c r="H748" s="125">
        <v>603.19799999999998</v>
      </c>
      <c r="I748" s="125"/>
      <c r="J748" s="125"/>
      <c r="L748" s="122"/>
      <c r="M748" s="126"/>
      <c r="N748" s="127"/>
      <c r="O748" s="127"/>
      <c r="P748" s="127"/>
      <c r="Q748" s="127"/>
      <c r="R748" s="127"/>
      <c r="S748" s="127"/>
      <c r="T748" s="128"/>
      <c r="AT748" s="123" t="s">
        <v>117</v>
      </c>
      <c r="AU748" s="123" t="s">
        <v>116</v>
      </c>
      <c r="AV748" s="10" t="s">
        <v>115</v>
      </c>
      <c r="AW748" s="10" t="s">
        <v>15</v>
      </c>
      <c r="AX748" s="10" t="s">
        <v>42</v>
      </c>
      <c r="AY748" s="123" t="s">
        <v>109</v>
      </c>
    </row>
    <row r="749" spans="1:65" s="2" customFormat="1" ht="16.5" customHeight="1" x14ac:dyDescent="0.2">
      <c r="A749" s="20"/>
      <c r="B749" s="95"/>
      <c r="C749" s="136">
        <v>128</v>
      </c>
      <c r="D749" s="136" t="s">
        <v>216</v>
      </c>
      <c r="E749" s="137" t="s">
        <v>991</v>
      </c>
      <c r="F749" s="138" t="s">
        <v>992</v>
      </c>
      <c r="G749" s="139" t="s">
        <v>993</v>
      </c>
      <c r="H749" s="140">
        <v>603.19799999999998</v>
      </c>
      <c r="I749" s="140"/>
      <c r="J749" s="140">
        <f>SUM(H749*I749)</f>
        <v>0</v>
      </c>
      <c r="K749" s="141"/>
      <c r="L749" s="142"/>
      <c r="M749" s="143" t="s">
        <v>0</v>
      </c>
      <c r="N749" s="144" t="s">
        <v>24</v>
      </c>
      <c r="O749" s="104">
        <v>0</v>
      </c>
      <c r="P749" s="104">
        <f>O749*H749</f>
        <v>0</v>
      </c>
      <c r="Q749" s="104">
        <v>0</v>
      </c>
      <c r="R749" s="104">
        <f>Q749*H749</f>
        <v>0</v>
      </c>
      <c r="S749" s="104">
        <v>0</v>
      </c>
      <c r="T749" s="105">
        <f>S749*H749</f>
        <v>0</v>
      </c>
      <c r="U749" s="20"/>
      <c r="V749" s="20"/>
      <c r="W749" s="20"/>
      <c r="X749" s="20"/>
      <c r="Y749" s="20"/>
      <c r="Z749" s="20"/>
      <c r="AA749" s="20"/>
      <c r="AB749" s="20"/>
      <c r="AC749" s="20"/>
      <c r="AD749" s="20"/>
      <c r="AE749" s="20"/>
      <c r="AR749" s="106" t="s">
        <v>305</v>
      </c>
      <c r="AT749" s="106" t="s">
        <v>216</v>
      </c>
      <c r="AU749" s="106" t="s">
        <v>116</v>
      </c>
      <c r="AY749" s="12" t="s">
        <v>109</v>
      </c>
      <c r="BE749" s="107">
        <f>IF(N749="základná",J749,0)</f>
        <v>0</v>
      </c>
      <c r="BF749" s="107">
        <f>IF(N749="znížená",J749,0)</f>
        <v>0</v>
      </c>
      <c r="BG749" s="107">
        <f>IF(N749="zákl. prenesená",J749,0)</f>
        <v>0</v>
      </c>
      <c r="BH749" s="107">
        <f>IF(N749="zníž. prenesená",J749,0)</f>
        <v>0</v>
      </c>
      <c r="BI749" s="107">
        <f>IF(N749="nulová",J749,0)</f>
        <v>0</v>
      </c>
      <c r="BJ749" s="12" t="s">
        <v>116</v>
      </c>
      <c r="BK749" s="107">
        <f>ROUND(I749*H749,2)</f>
        <v>0</v>
      </c>
      <c r="BL749" s="12" t="s">
        <v>190</v>
      </c>
      <c r="BM749" s="106" t="s">
        <v>994</v>
      </c>
    </row>
    <row r="750" spans="1:65" s="9" customFormat="1" x14ac:dyDescent="0.2">
      <c r="B750" s="115"/>
      <c r="D750" s="109" t="s">
        <v>117</v>
      </c>
      <c r="E750" s="116" t="s">
        <v>0</v>
      </c>
      <c r="F750" s="117" t="s">
        <v>968</v>
      </c>
      <c r="H750" s="118">
        <v>603.19799999999998</v>
      </c>
      <c r="I750" s="118"/>
      <c r="J750" s="118"/>
      <c r="L750" s="115"/>
      <c r="M750" s="119"/>
      <c r="N750" s="120"/>
      <c r="O750" s="120"/>
      <c r="P750" s="120"/>
      <c r="Q750" s="120"/>
      <c r="R750" s="120"/>
      <c r="S750" s="120"/>
      <c r="T750" s="121"/>
      <c r="AT750" s="116" t="s">
        <v>117</v>
      </c>
      <c r="AU750" s="116" t="s">
        <v>116</v>
      </c>
      <c r="AV750" s="9" t="s">
        <v>116</v>
      </c>
      <c r="AW750" s="9" t="s">
        <v>15</v>
      </c>
      <c r="AX750" s="9" t="s">
        <v>41</v>
      </c>
      <c r="AY750" s="116" t="s">
        <v>109</v>
      </c>
    </row>
    <row r="751" spans="1:65" s="10" customFormat="1" x14ac:dyDescent="0.2">
      <c r="B751" s="122"/>
      <c r="D751" s="109" t="s">
        <v>117</v>
      </c>
      <c r="E751" s="123" t="s">
        <v>0</v>
      </c>
      <c r="F751" s="124" t="s">
        <v>470</v>
      </c>
      <c r="H751" s="125">
        <v>603.19799999999998</v>
      </c>
      <c r="I751" s="125"/>
      <c r="J751" s="125"/>
      <c r="L751" s="122"/>
      <c r="M751" s="126"/>
      <c r="N751" s="127"/>
      <c r="O751" s="127"/>
      <c r="P751" s="127"/>
      <c r="Q751" s="127"/>
      <c r="R751" s="127"/>
      <c r="S751" s="127"/>
      <c r="T751" s="128"/>
      <c r="AT751" s="123" t="s">
        <v>117</v>
      </c>
      <c r="AU751" s="123" t="s">
        <v>116</v>
      </c>
      <c r="AV751" s="10" t="s">
        <v>115</v>
      </c>
      <c r="AW751" s="10" t="s">
        <v>15</v>
      </c>
      <c r="AX751" s="10" t="s">
        <v>42</v>
      </c>
      <c r="AY751" s="123" t="s">
        <v>109</v>
      </c>
    </row>
    <row r="752" spans="1:65" s="2" customFormat="1" ht="33" customHeight="1" x14ac:dyDescent="0.2">
      <c r="A752" s="20"/>
      <c r="B752" s="95"/>
      <c r="C752" s="96"/>
      <c r="D752" s="96" t="s">
        <v>111</v>
      </c>
      <c r="E752" s="97" t="s">
        <v>995</v>
      </c>
      <c r="F752" s="98" t="s">
        <v>996</v>
      </c>
      <c r="G752" s="99" t="s">
        <v>362</v>
      </c>
      <c r="H752" s="100">
        <v>124.4</v>
      </c>
      <c r="I752" s="100"/>
      <c r="J752" s="100">
        <f>ROUND(I752*H752,2)</f>
        <v>0</v>
      </c>
      <c r="K752" s="101"/>
      <c r="L752" s="21"/>
      <c r="M752" s="102" t="s">
        <v>0</v>
      </c>
      <c r="N752" s="103" t="s">
        <v>24</v>
      </c>
      <c r="O752" s="104">
        <v>0.46827999999999997</v>
      </c>
      <c r="P752" s="104">
        <f>O752*H752</f>
        <v>58.254032000000002</v>
      </c>
      <c r="Q752" s="104">
        <v>3.0000000000000001E-5</v>
      </c>
      <c r="R752" s="104">
        <f>Q752*H752</f>
        <v>3.7320000000000001E-3</v>
      </c>
      <c r="S752" s="104">
        <v>0</v>
      </c>
      <c r="T752" s="105">
        <f>S752*H752</f>
        <v>0</v>
      </c>
      <c r="U752" s="20"/>
      <c r="V752" s="20"/>
      <c r="W752" s="20"/>
      <c r="X752" s="20"/>
      <c r="Y752" s="20"/>
      <c r="Z752" s="20"/>
      <c r="AA752" s="20"/>
      <c r="AB752" s="20"/>
      <c r="AC752" s="20"/>
      <c r="AD752" s="20"/>
      <c r="AE752" s="20"/>
      <c r="AR752" s="106" t="s">
        <v>190</v>
      </c>
      <c r="AT752" s="106" t="s">
        <v>111</v>
      </c>
      <c r="AU752" s="106" t="s">
        <v>116</v>
      </c>
      <c r="AY752" s="12" t="s">
        <v>109</v>
      </c>
      <c r="BE752" s="107">
        <f>IF(N752="základná",J752,0)</f>
        <v>0</v>
      </c>
      <c r="BF752" s="107">
        <f>IF(N752="znížená",J752,0)</f>
        <v>0</v>
      </c>
      <c r="BG752" s="107">
        <f>IF(N752="zákl. prenesená",J752,0)</f>
        <v>0</v>
      </c>
      <c r="BH752" s="107">
        <f>IF(N752="zníž. prenesená",J752,0)</f>
        <v>0</v>
      </c>
      <c r="BI752" s="107">
        <f>IF(N752="nulová",J752,0)</f>
        <v>0</v>
      </c>
      <c r="BJ752" s="12" t="s">
        <v>116</v>
      </c>
      <c r="BK752" s="107">
        <f>ROUND(I752*H752,2)</f>
        <v>0</v>
      </c>
      <c r="BL752" s="12" t="s">
        <v>190</v>
      </c>
      <c r="BM752" s="106" t="s">
        <v>997</v>
      </c>
    </row>
    <row r="753" spans="1:65" s="2" customFormat="1" ht="16.5" customHeight="1" x14ac:dyDescent="0.2">
      <c r="A753" s="20"/>
      <c r="B753" s="95"/>
      <c r="C753" s="136"/>
      <c r="D753" s="136" t="s">
        <v>216</v>
      </c>
      <c r="E753" s="137" t="s">
        <v>998</v>
      </c>
      <c r="F753" s="138" t="s">
        <v>999</v>
      </c>
      <c r="G753" s="139" t="s">
        <v>256</v>
      </c>
      <c r="H753" s="140">
        <v>995.2</v>
      </c>
      <c r="I753" s="140"/>
      <c r="J753" s="140">
        <f>ROUND(I753*H753,2)</f>
        <v>0</v>
      </c>
      <c r="K753" s="141"/>
      <c r="L753" s="142"/>
      <c r="M753" s="143" t="s">
        <v>0</v>
      </c>
      <c r="N753" s="144" t="s">
        <v>24</v>
      </c>
      <c r="O753" s="104">
        <v>0</v>
      </c>
      <c r="P753" s="104">
        <f>O753*H753</f>
        <v>0</v>
      </c>
      <c r="Q753" s="104">
        <v>3.5E-4</v>
      </c>
      <c r="R753" s="104">
        <f>Q753*H753</f>
        <v>0.34832000000000002</v>
      </c>
      <c r="S753" s="104">
        <v>0</v>
      </c>
      <c r="T753" s="105">
        <f>S753*H753</f>
        <v>0</v>
      </c>
      <c r="U753" s="20"/>
      <c r="V753" s="20"/>
      <c r="W753" s="20"/>
      <c r="X753" s="20"/>
      <c r="Y753" s="20"/>
      <c r="Z753" s="20"/>
      <c r="AA753" s="20"/>
      <c r="AB753" s="20"/>
      <c r="AC753" s="20"/>
      <c r="AD753" s="20"/>
      <c r="AE753" s="20"/>
      <c r="AR753" s="106" t="s">
        <v>305</v>
      </c>
      <c r="AT753" s="106" t="s">
        <v>216</v>
      </c>
      <c r="AU753" s="106" t="s">
        <v>116</v>
      </c>
      <c r="AY753" s="12" t="s">
        <v>109</v>
      </c>
      <c r="BE753" s="107">
        <f>IF(N753="základná",J753,0)</f>
        <v>0</v>
      </c>
      <c r="BF753" s="107">
        <f>IF(N753="znížená",J753,0)</f>
        <v>0</v>
      </c>
      <c r="BG753" s="107">
        <f>IF(N753="zákl. prenesená",J753,0)</f>
        <v>0</v>
      </c>
      <c r="BH753" s="107">
        <f>IF(N753="zníž. prenesená",J753,0)</f>
        <v>0</v>
      </c>
      <c r="BI753" s="107">
        <f>IF(N753="nulová",J753,0)</f>
        <v>0</v>
      </c>
      <c r="BJ753" s="12" t="s">
        <v>116</v>
      </c>
      <c r="BK753" s="107">
        <f>ROUND(I753*H753,2)</f>
        <v>0</v>
      </c>
      <c r="BL753" s="12" t="s">
        <v>190</v>
      </c>
      <c r="BM753" s="106" t="s">
        <v>1000</v>
      </c>
    </row>
    <row r="754" spans="1:65" s="2" customFormat="1" ht="16.5" customHeight="1" x14ac:dyDescent="0.2">
      <c r="A754" s="20"/>
      <c r="B754" s="95"/>
      <c r="C754" s="136"/>
      <c r="D754" s="136" t="s">
        <v>216</v>
      </c>
      <c r="E754" s="137" t="s">
        <v>1001</v>
      </c>
      <c r="F754" s="138" t="s">
        <v>1002</v>
      </c>
      <c r="G754" s="139" t="s">
        <v>214</v>
      </c>
      <c r="H754" s="140">
        <v>51.003999999999998</v>
      </c>
      <c r="I754" s="140"/>
      <c r="J754" s="140">
        <f>ROUND(I754*H754,2)</f>
        <v>0</v>
      </c>
      <c r="K754" s="141"/>
      <c r="L754" s="142"/>
      <c r="M754" s="143" t="s">
        <v>0</v>
      </c>
      <c r="N754" s="144" t="s">
        <v>24</v>
      </c>
      <c r="O754" s="104">
        <v>0</v>
      </c>
      <c r="P754" s="104">
        <f>O754*H754</f>
        <v>0</v>
      </c>
      <c r="Q754" s="104">
        <v>7.92E-3</v>
      </c>
      <c r="R754" s="104">
        <f>Q754*H754</f>
        <v>0.40395167999999998</v>
      </c>
      <c r="S754" s="104">
        <v>0</v>
      </c>
      <c r="T754" s="105">
        <f>S754*H754</f>
        <v>0</v>
      </c>
      <c r="U754" s="20"/>
      <c r="V754" s="20"/>
      <c r="W754" s="20"/>
      <c r="X754" s="20"/>
      <c r="Y754" s="20"/>
      <c r="Z754" s="20"/>
      <c r="AA754" s="20"/>
      <c r="AB754" s="20"/>
      <c r="AC754" s="20"/>
      <c r="AD754" s="20"/>
      <c r="AE754" s="20"/>
      <c r="AR754" s="106" t="s">
        <v>305</v>
      </c>
      <c r="AT754" s="106" t="s">
        <v>216</v>
      </c>
      <c r="AU754" s="106" t="s">
        <v>116</v>
      </c>
      <c r="AY754" s="12" t="s">
        <v>109</v>
      </c>
      <c r="BE754" s="107">
        <f>IF(N754="základná",J754,0)</f>
        <v>0</v>
      </c>
      <c r="BF754" s="107">
        <f>IF(N754="znížená",J754,0)</f>
        <v>0</v>
      </c>
      <c r="BG754" s="107">
        <f>IF(N754="zákl. prenesená",J754,0)</f>
        <v>0</v>
      </c>
      <c r="BH754" s="107">
        <f>IF(N754="zníž. prenesená",J754,0)</f>
        <v>0</v>
      </c>
      <c r="BI754" s="107">
        <f>IF(N754="nulová",J754,0)</f>
        <v>0</v>
      </c>
      <c r="BJ754" s="12" t="s">
        <v>116</v>
      </c>
      <c r="BK754" s="107">
        <f>ROUND(I754*H754,2)</f>
        <v>0</v>
      </c>
      <c r="BL754" s="12" t="s">
        <v>190</v>
      </c>
      <c r="BM754" s="106" t="s">
        <v>1003</v>
      </c>
    </row>
    <row r="755" spans="1:65" s="2" customFormat="1" ht="24.2" customHeight="1" x14ac:dyDescent="0.2">
      <c r="A755" s="20"/>
      <c r="B755" s="95"/>
      <c r="C755" s="96">
        <v>129</v>
      </c>
      <c r="D755" s="96" t="s">
        <v>111</v>
      </c>
      <c r="E755" s="97" t="s">
        <v>1004</v>
      </c>
      <c r="F755" s="98" t="s">
        <v>1005</v>
      </c>
      <c r="G755" s="99" t="s">
        <v>950</v>
      </c>
      <c r="H755" s="100">
        <v>113.49</v>
      </c>
      <c r="I755" s="100"/>
      <c r="J755" s="190">
        <f t="shared" ref="J755" si="57">SUM(H755*I755)</f>
        <v>0</v>
      </c>
      <c r="K755" s="101"/>
      <c r="L755" s="21"/>
      <c r="M755" s="102" t="s">
        <v>0</v>
      </c>
      <c r="N755" s="103" t="s">
        <v>24</v>
      </c>
      <c r="O755" s="104">
        <v>0</v>
      </c>
      <c r="P755" s="104">
        <f>O755*H755</f>
        <v>0</v>
      </c>
      <c r="Q755" s="104">
        <v>0</v>
      </c>
      <c r="R755" s="104">
        <f>Q755*H755</f>
        <v>0</v>
      </c>
      <c r="S755" s="104">
        <v>0</v>
      </c>
      <c r="T755" s="105">
        <f>S755*H755</f>
        <v>0</v>
      </c>
      <c r="U755" s="20"/>
      <c r="V755" s="20"/>
      <c r="W755" s="20"/>
      <c r="X755" s="20"/>
      <c r="Y755" s="20"/>
      <c r="Z755" s="20"/>
      <c r="AA755" s="20"/>
      <c r="AB755" s="20"/>
      <c r="AC755" s="20"/>
      <c r="AD755" s="20"/>
      <c r="AE755" s="20"/>
      <c r="AR755" s="106" t="s">
        <v>190</v>
      </c>
      <c r="AT755" s="106" t="s">
        <v>111</v>
      </c>
      <c r="AU755" s="106" t="s">
        <v>116</v>
      </c>
      <c r="AY755" s="12" t="s">
        <v>109</v>
      </c>
      <c r="BE755" s="107">
        <f>IF(N755="základná",J755,0)</f>
        <v>0</v>
      </c>
      <c r="BF755" s="107">
        <f>IF(N755="znížená",J755,0)</f>
        <v>0</v>
      </c>
      <c r="BG755" s="107">
        <f>IF(N755="zákl. prenesená",J755,0)</f>
        <v>0</v>
      </c>
      <c r="BH755" s="107">
        <f>IF(N755="zníž. prenesená",J755,0)</f>
        <v>0</v>
      </c>
      <c r="BI755" s="107">
        <f>IF(N755="nulová",J755,0)</f>
        <v>0</v>
      </c>
      <c r="BJ755" s="12" t="s">
        <v>116</v>
      </c>
      <c r="BK755" s="107">
        <f>ROUND(I755*H755,2)</f>
        <v>0</v>
      </c>
      <c r="BL755" s="12" t="s">
        <v>190</v>
      </c>
      <c r="BM755" s="106" t="s">
        <v>1006</v>
      </c>
    </row>
    <row r="756" spans="1:65" s="7" customFormat="1" ht="22.9" customHeight="1" x14ac:dyDescent="0.2">
      <c r="B756" s="85"/>
      <c r="D756" s="161" t="s">
        <v>40</v>
      </c>
      <c r="E756" s="162" t="s">
        <v>1007</v>
      </c>
      <c r="F756" s="162" t="s">
        <v>1008</v>
      </c>
      <c r="I756" s="178"/>
      <c r="J756" s="180">
        <f>SUM(J757:J772)</f>
        <v>0</v>
      </c>
      <c r="L756" s="85"/>
      <c r="M756" s="88"/>
      <c r="N756" s="89"/>
      <c r="O756" s="89"/>
      <c r="P756" s="90">
        <f>SUM(P757:P772)</f>
        <v>28.754189199999999</v>
      </c>
      <c r="Q756" s="89"/>
      <c r="R756" s="90">
        <f>SUM(R757:R772)</f>
        <v>0.71716599999999997</v>
      </c>
      <c r="S756" s="89"/>
      <c r="T756" s="91">
        <f>SUM(T757:T772)</f>
        <v>0</v>
      </c>
      <c r="AR756" s="86" t="s">
        <v>116</v>
      </c>
      <c r="AT756" s="92" t="s">
        <v>40</v>
      </c>
      <c r="AU756" s="92" t="s">
        <v>42</v>
      </c>
      <c r="AY756" s="86" t="s">
        <v>109</v>
      </c>
      <c r="BK756" s="93">
        <f>SUM(BK757:BK772)</f>
        <v>0</v>
      </c>
    </row>
    <row r="757" spans="1:65" s="2" customFormat="1" ht="24.2" customHeight="1" x14ac:dyDescent="0.2">
      <c r="A757" s="20"/>
      <c r="B757" s="95"/>
      <c r="C757" s="96">
        <v>130</v>
      </c>
      <c r="D757" s="96" t="s">
        <v>111</v>
      </c>
      <c r="E757" s="97" t="s">
        <v>1009</v>
      </c>
      <c r="F757" s="98" t="s">
        <v>1010</v>
      </c>
      <c r="G757" s="99" t="s">
        <v>214</v>
      </c>
      <c r="H757" s="100">
        <v>1195.02</v>
      </c>
      <c r="I757" s="100"/>
      <c r="J757" s="190">
        <f t="shared" ref="J757" si="58">SUM(H757*I757)</f>
        <v>0</v>
      </c>
      <c r="K757" s="101"/>
      <c r="L757" s="21"/>
      <c r="M757" s="102" t="s">
        <v>0</v>
      </c>
      <c r="N757" s="103" t="s">
        <v>24</v>
      </c>
      <c r="O757" s="104">
        <v>0</v>
      </c>
      <c r="P757" s="104">
        <f>O757*H757</f>
        <v>0</v>
      </c>
      <c r="Q757" s="104">
        <v>0</v>
      </c>
      <c r="R757" s="104">
        <f>Q757*H757</f>
        <v>0</v>
      </c>
      <c r="S757" s="104">
        <v>0</v>
      </c>
      <c r="T757" s="105">
        <f>S757*H757</f>
        <v>0</v>
      </c>
      <c r="U757" s="20"/>
      <c r="V757" s="20"/>
      <c r="W757" s="20"/>
      <c r="X757" s="20"/>
      <c r="Y757" s="20"/>
      <c r="Z757" s="20"/>
      <c r="AA757" s="20"/>
      <c r="AB757" s="20"/>
      <c r="AC757" s="20"/>
      <c r="AD757" s="20"/>
      <c r="AE757" s="20"/>
      <c r="AR757" s="106" t="s">
        <v>190</v>
      </c>
      <c r="AT757" s="106" t="s">
        <v>111</v>
      </c>
      <c r="AU757" s="106" t="s">
        <v>116</v>
      </c>
      <c r="AY757" s="12" t="s">
        <v>109</v>
      </c>
      <c r="BE757" s="107">
        <f>IF(N757="základná",J757,0)</f>
        <v>0</v>
      </c>
      <c r="BF757" s="107">
        <f>IF(N757="znížená",J757,0)</f>
        <v>0</v>
      </c>
      <c r="BG757" s="107">
        <f>IF(N757="zákl. prenesená",J757,0)</f>
        <v>0</v>
      </c>
      <c r="BH757" s="107">
        <f>IF(N757="zníž. prenesená",J757,0)</f>
        <v>0</v>
      </c>
      <c r="BI757" s="107">
        <f>IF(N757="nulová",J757,0)</f>
        <v>0</v>
      </c>
      <c r="BJ757" s="12" t="s">
        <v>116</v>
      </c>
      <c r="BK757" s="107">
        <f>ROUND(I757*H757,2)</f>
        <v>0</v>
      </c>
      <c r="BL757" s="12" t="s">
        <v>190</v>
      </c>
      <c r="BM757" s="106" t="s">
        <v>1011</v>
      </c>
    </row>
    <row r="758" spans="1:65" s="9" customFormat="1" x14ac:dyDescent="0.2">
      <c r="B758" s="115"/>
      <c r="D758" s="109" t="s">
        <v>117</v>
      </c>
      <c r="E758" s="116" t="s">
        <v>0</v>
      </c>
      <c r="F758" s="117" t="s">
        <v>1012</v>
      </c>
      <c r="H758" s="118">
        <v>1195.02</v>
      </c>
      <c r="I758" s="118"/>
      <c r="J758" s="118"/>
      <c r="L758" s="115"/>
      <c r="M758" s="119"/>
      <c r="N758" s="120"/>
      <c r="O758" s="120"/>
      <c r="P758" s="120"/>
      <c r="Q758" s="120"/>
      <c r="R758" s="120"/>
      <c r="S758" s="120"/>
      <c r="T758" s="121"/>
      <c r="AT758" s="116" t="s">
        <v>117</v>
      </c>
      <c r="AU758" s="116" t="s">
        <v>116</v>
      </c>
      <c r="AV758" s="9" t="s">
        <v>116</v>
      </c>
      <c r="AW758" s="9" t="s">
        <v>15</v>
      </c>
      <c r="AX758" s="9" t="s">
        <v>41</v>
      </c>
      <c r="AY758" s="116" t="s">
        <v>109</v>
      </c>
    </row>
    <row r="759" spans="1:65" s="10" customFormat="1" x14ac:dyDescent="0.2">
      <c r="B759" s="122"/>
      <c r="D759" s="109" t="s">
        <v>117</v>
      </c>
      <c r="E759" s="123" t="s">
        <v>0</v>
      </c>
      <c r="F759" s="124" t="s">
        <v>121</v>
      </c>
      <c r="H759" s="125">
        <v>1195.02</v>
      </c>
      <c r="I759" s="125"/>
      <c r="J759" s="125"/>
      <c r="L759" s="122"/>
      <c r="M759" s="126"/>
      <c r="N759" s="127"/>
      <c r="O759" s="127"/>
      <c r="P759" s="127"/>
      <c r="Q759" s="127"/>
      <c r="R759" s="127"/>
      <c r="S759" s="127"/>
      <c r="T759" s="128"/>
      <c r="AT759" s="123" t="s">
        <v>117</v>
      </c>
      <c r="AU759" s="123" t="s">
        <v>116</v>
      </c>
      <c r="AV759" s="10" t="s">
        <v>115</v>
      </c>
      <c r="AW759" s="10" t="s">
        <v>15</v>
      </c>
      <c r="AX759" s="10" t="s">
        <v>42</v>
      </c>
      <c r="AY759" s="123" t="s">
        <v>109</v>
      </c>
    </row>
    <row r="760" spans="1:65" s="2" customFormat="1" ht="24.2" customHeight="1" x14ac:dyDescent="0.2">
      <c r="A760" s="20"/>
      <c r="B760" s="95"/>
      <c r="C760" s="136">
        <v>131</v>
      </c>
      <c r="D760" s="136" t="s">
        <v>216</v>
      </c>
      <c r="E760" s="137" t="s">
        <v>1013</v>
      </c>
      <c r="F760" s="138" t="s">
        <v>1014</v>
      </c>
      <c r="G760" s="139" t="s">
        <v>214</v>
      </c>
      <c r="H760" s="140">
        <v>2437.8409999999999</v>
      </c>
      <c r="I760" s="140"/>
      <c r="J760" s="140">
        <f>SUM(H760*I760)</f>
        <v>0</v>
      </c>
      <c r="K760" s="141"/>
      <c r="L760" s="142"/>
      <c r="M760" s="143" t="s">
        <v>0</v>
      </c>
      <c r="N760" s="144" t="s">
        <v>24</v>
      </c>
      <c r="O760" s="104">
        <v>0</v>
      </c>
      <c r="P760" s="104">
        <f>O760*H760</f>
        <v>0</v>
      </c>
      <c r="Q760" s="104">
        <v>0</v>
      </c>
      <c r="R760" s="104">
        <f>Q760*H760</f>
        <v>0</v>
      </c>
      <c r="S760" s="104">
        <v>0</v>
      </c>
      <c r="T760" s="105">
        <f>S760*H760</f>
        <v>0</v>
      </c>
      <c r="U760" s="20"/>
      <c r="V760" s="20"/>
      <c r="W760" s="20"/>
      <c r="X760" s="20"/>
      <c r="Y760" s="20"/>
      <c r="Z760" s="20"/>
      <c r="AA760" s="20"/>
      <c r="AB760" s="20"/>
      <c r="AC760" s="20"/>
      <c r="AD760" s="20"/>
      <c r="AE760" s="20"/>
      <c r="AR760" s="106" t="s">
        <v>305</v>
      </c>
      <c r="AT760" s="106" t="s">
        <v>216</v>
      </c>
      <c r="AU760" s="106" t="s">
        <v>116</v>
      </c>
      <c r="AY760" s="12" t="s">
        <v>109</v>
      </c>
      <c r="BE760" s="107">
        <f>IF(N760="základná",J760,0)</f>
        <v>0</v>
      </c>
      <c r="BF760" s="107">
        <f>IF(N760="znížená",J760,0)</f>
        <v>0</v>
      </c>
      <c r="BG760" s="107">
        <f>IF(N760="zákl. prenesená",J760,0)</f>
        <v>0</v>
      </c>
      <c r="BH760" s="107">
        <f>IF(N760="zníž. prenesená",J760,0)</f>
        <v>0</v>
      </c>
      <c r="BI760" s="107">
        <f>IF(N760="nulová",J760,0)</f>
        <v>0</v>
      </c>
      <c r="BJ760" s="12" t="s">
        <v>116</v>
      </c>
      <c r="BK760" s="107">
        <f>ROUND(I760*H760,2)</f>
        <v>0</v>
      </c>
      <c r="BL760" s="12" t="s">
        <v>190</v>
      </c>
      <c r="BM760" s="106" t="s">
        <v>1015</v>
      </c>
    </row>
    <row r="761" spans="1:65" s="9" customFormat="1" x14ac:dyDescent="0.2">
      <c r="B761" s="115"/>
      <c r="D761" s="109" t="s">
        <v>117</v>
      </c>
      <c r="E761" s="116" t="s">
        <v>0</v>
      </c>
      <c r="F761" s="117" t="s">
        <v>1016</v>
      </c>
      <c r="H761" s="118">
        <v>1195.02</v>
      </c>
      <c r="I761" s="118"/>
      <c r="J761" s="118"/>
      <c r="L761" s="115"/>
      <c r="M761" s="119"/>
      <c r="N761" s="120"/>
      <c r="O761" s="120"/>
      <c r="P761" s="120"/>
      <c r="Q761" s="120"/>
      <c r="R761" s="120"/>
      <c r="S761" s="120"/>
      <c r="T761" s="121"/>
      <c r="AT761" s="116" t="s">
        <v>117</v>
      </c>
      <c r="AU761" s="116" t="s">
        <v>116</v>
      </c>
      <c r="AV761" s="9" t="s">
        <v>116</v>
      </c>
      <c r="AW761" s="9" t="s">
        <v>15</v>
      </c>
      <c r="AX761" s="9" t="s">
        <v>41</v>
      </c>
      <c r="AY761" s="116" t="s">
        <v>109</v>
      </c>
    </row>
    <row r="762" spans="1:65" s="10" customFormat="1" x14ac:dyDescent="0.2">
      <c r="B762" s="122"/>
      <c r="D762" s="109" t="s">
        <v>117</v>
      </c>
      <c r="E762" s="123" t="s">
        <v>0</v>
      </c>
      <c r="F762" s="124" t="s">
        <v>121</v>
      </c>
      <c r="H762" s="125">
        <v>1195.02</v>
      </c>
      <c r="I762" s="125"/>
      <c r="J762" s="125"/>
      <c r="L762" s="122"/>
      <c r="M762" s="126"/>
      <c r="N762" s="127"/>
      <c r="O762" s="127"/>
      <c r="P762" s="127"/>
      <c r="Q762" s="127"/>
      <c r="R762" s="127"/>
      <c r="S762" s="127"/>
      <c r="T762" s="128"/>
      <c r="AT762" s="123" t="s">
        <v>117</v>
      </c>
      <c r="AU762" s="123" t="s">
        <v>116</v>
      </c>
      <c r="AV762" s="10" t="s">
        <v>115</v>
      </c>
      <c r="AW762" s="10" t="s">
        <v>15</v>
      </c>
      <c r="AX762" s="10" t="s">
        <v>42</v>
      </c>
      <c r="AY762" s="123" t="s">
        <v>109</v>
      </c>
    </row>
    <row r="763" spans="1:65" s="9" customFormat="1" x14ac:dyDescent="0.2">
      <c r="B763" s="115"/>
      <c r="D763" s="109" t="s">
        <v>117</v>
      </c>
      <c r="F763" s="117" t="s">
        <v>1017</v>
      </c>
      <c r="H763" s="118">
        <v>2437.8409999999999</v>
      </c>
      <c r="I763" s="118"/>
      <c r="J763" s="118"/>
      <c r="L763" s="115"/>
      <c r="M763" s="119"/>
      <c r="N763" s="120"/>
      <c r="O763" s="120"/>
      <c r="P763" s="120"/>
      <c r="Q763" s="120"/>
      <c r="R763" s="120"/>
      <c r="S763" s="120"/>
      <c r="T763" s="121"/>
      <c r="AT763" s="116" t="s">
        <v>117</v>
      </c>
      <c r="AU763" s="116" t="s">
        <v>116</v>
      </c>
      <c r="AV763" s="9" t="s">
        <v>116</v>
      </c>
      <c r="AW763" s="9" t="s">
        <v>1</v>
      </c>
      <c r="AX763" s="9" t="s">
        <v>42</v>
      </c>
      <c r="AY763" s="116" t="s">
        <v>109</v>
      </c>
    </row>
    <row r="764" spans="1:65" s="9" customFormat="1" ht="24" x14ac:dyDescent="0.2">
      <c r="B764" s="115"/>
      <c r="C764" s="136">
        <v>132</v>
      </c>
      <c r="D764" s="136" t="s">
        <v>216</v>
      </c>
      <c r="E764" s="137" t="s">
        <v>1013</v>
      </c>
      <c r="F764" s="138" t="s">
        <v>1014</v>
      </c>
      <c r="G764" s="139" t="s">
        <v>214</v>
      </c>
      <c r="H764" s="140">
        <v>589.09</v>
      </c>
      <c r="I764" s="140"/>
      <c r="J764" s="140">
        <f>SUM(H764*I764)</f>
        <v>0</v>
      </c>
      <c r="L764" s="115"/>
      <c r="M764" s="119"/>
      <c r="N764" s="120"/>
      <c r="O764" s="120"/>
      <c r="P764" s="120"/>
      <c r="Q764" s="120"/>
      <c r="R764" s="120"/>
      <c r="S764" s="120"/>
      <c r="T764" s="121"/>
      <c r="AT764" s="116"/>
      <c r="AU764" s="116"/>
      <c r="AY764" s="116"/>
    </row>
    <row r="765" spans="1:65" s="2" customFormat="1" ht="24.2" customHeight="1" x14ac:dyDescent="0.2">
      <c r="A765" s="20"/>
      <c r="B765" s="95"/>
      <c r="C765" s="96"/>
      <c r="D765" s="96" t="s">
        <v>111</v>
      </c>
      <c r="E765" s="97" t="s">
        <v>1018</v>
      </c>
      <c r="F765" s="98" t="s">
        <v>1019</v>
      </c>
      <c r="G765" s="99" t="s">
        <v>214</v>
      </c>
      <c r="H765" s="100">
        <v>124.4</v>
      </c>
      <c r="I765" s="100"/>
      <c r="J765" s="100">
        <f>ROUND(I765*H765,2)</f>
        <v>0</v>
      </c>
      <c r="K765" s="101"/>
      <c r="L765" s="21"/>
      <c r="M765" s="102" t="s">
        <v>0</v>
      </c>
      <c r="N765" s="103" t="s">
        <v>24</v>
      </c>
      <c r="O765" s="104">
        <v>0.23114299999999999</v>
      </c>
      <c r="P765" s="104">
        <f>O765*H765</f>
        <v>28.754189199999999</v>
      </c>
      <c r="Q765" s="104">
        <v>5.0000000000000001E-3</v>
      </c>
      <c r="R765" s="104">
        <f>Q765*H765</f>
        <v>0.622</v>
      </c>
      <c r="S765" s="104">
        <v>0</v>
      </c>
      <c r="T765" s="105">
        <f>S765*H765</f>
        <v>0</v>
      </c>
      <c r="U765" s="20"/>
      <c r="V765" s="20"/>
      <c r="W765" s="20"/>
      <c r="X765" s="20"/>
      <c r="Y765" s="20"/>
      <c r="Z765" s="20"/>
      <c r="AA765" s="20"/>
      <c r="AB765" s="20"/>
      <c r="AC765" s="20"/>
      <c r="AD765" s="20"/>
      <c r="AE765" s="20"/>
      <c r="AR765" s="106" t="s">
        <v>190</v>
      </c>
      <c r="AT765" s="106" t="s">
        <v>111</v>
      </c>
      <c r="AU765" s="106" t="s">
        <v>116</v>
      </c>
      <c r="AY765" s="12" t="s">
        <v>109</v>
      </c>
      <c r="BE765" s="107">
        <f>IF(N765="základná",J765,0)</f>
        <v>0</v>
      </c>
      <c r="BF765" s="107">
        <f>IF(N765="znížená",J765,0)</f>
        <v>0</v>
      </c>
      <c r="BG765" s="107">
        <f>IF(N765="zákl. prenesená",J765,0)</f>
        <v>0</v>
      </c>
      <c r="BH765" s="107">
        <f>IF(N765="zníž. prenesená",J765,0)</f>
        <v>0</v>
      </c>
      <c r="BI765" s="107">
        <f>IF(N765="nulová",J765,0)</f>
        <v>0</v>
      </c>
      <c r="BJ765" s="12" t="s">
        <v>116</v>
      </c>
      <c r="BK765" s="107">
        <f>ROUND(I765*H765,2)</f>
        <v>0</v>
      </c>
      <c r="BL765" s="12" t="s">
        <v>190</v>
      </c>
      <c r="BM765" s="106" t="s">
        <v>1020</v>
      </c>
    </row>
    <row r="766" spans="1:65" s="2" customFormat="1" ht="24.2" customHeight="1" x14ac:dyDescent="0.2">
      <c r="A766" s="20"/>
      <c r="B766" s="95"/>
      <c r="C766" s="136"/>
      <c r="D766" s="136" t="s">
        <v>216</v>
      </c>
      <c r="E766" s="137" t="s">
        <v>1021</v>
      </c>
      <c r="F766" s="138" t="s">
        <v>1022</v>
      </c>
      <c r="G766" s="139" t="s">
        <v>214</v>
      </c>
      <c r="H766" s="140">
        <v>126.88800000000001</v>
      </c>
      <c r="I766" s="140"/>
      <c r="J766" s="140">
        <f>ROUND(I766*H766,2)</f>
        <v>0</v>
      </c>
      <c r="K766" s="141"/>
      <c r="L766" s="142"/>
      <c r="M766" s="143" t="s">
        <v>0</v>
      </c>
      <c r="N766" s="144" t="s">
        <v>24</v>
      </c>
      <c r="O766" s="104">
        <v>0</v>
      </c>
      <c r="P766" s="104">
        <f>O766*H766</f>
        <v>0</v>
      </c>
      <c r="Q766" s="104">
        <v>7.5000000000000002E-4</v>
      </c>
      <c r="R766" s="104">
        <f>Q766*H766</f>
        <v>9.5166000000000001E-2</v>
      </c>
      <c r="S766" s="104">
        <v>0</v>
      </c>
      <c r="T766" s="105">
        <f>S766*H766</f>
        <v>0</v>
      </c>
      <c r="U766" s="20"/>
      <c r="V766" s="20"/>
      <c r="W766" s="20"/>
      <c r="X766" s="20"/>
      <c r="Y766" s="20"/>
      <c r="Z766" s="20"/>
      <c r="AA766" s="20"/>
      <c r="AB766" s="20"/>
      <c r="AC766" s="20"/>
      <c r="AD766" s="20"/>
      <c r="AE766" s="20"/>
      <c r="AR766" s="106" t="s">
        <v>305</v>
      </c>
      <c r="AT766" s="106" t="s">
        <v>216</v>
      </c>
      <c r="AU766" s="106" t="s">
        <v>116</v>
      </c>
      <c r="AY766" s="12" t="s">
        <v>109</v>
      </c>
      <c r="BE766" s="107">
        <f>IF(N766="základná",J766,0)</f>
        <v>0</v>
      </c>
      <c r="BF766" s="107">
        <f>IF(N766="znížená",J766,0)</f>
        <v>0</v>
      </c>
      <c r="BG766" s="107">
        <f>IF(N766="zákl. prenesená",J766,0)</f>
        <v>0</v>
      </c>
      <c r="BH766" s="107">
        <f>IF(N766="zníž. prenesená",J766,0)</f>
        <v>0</v>
      </c>
      <c r="BI766" s="107">
        <f>IF(N766="nulová",J766,0)</f>
        <v>0</v>
      </c>
      <c r="BJ766" s="12" t="s">
        <v>116</v>
      </c>
      <c r="BK766" s="107">
        <f>ROUND(I766*H766,2)</f>
        <v>0</v>
      </c>
      <c r="BL766" s="12" t="s">
        <v>190</v>
      </c>
      <c r="BM766" s="106" t="s">
        <v>1023</v>
      </c>
    </row>
    <row r="767" spans="1:65" s="9" customFormat="1" x14ac:dyDescent="0.2">
      <c r="B767" s="115"/>
      <c r="D767" s="109" t="s">
        <v>117</v>
      </c>
      <c r="F767" s="117" t="s">
        <v>1024</v>
      </c>
      <c r="H767" s="118">
        <v>126.88800000000001</v>
      </c>
      <c r="I767" s="118"/>
      <c r="J767" s="118"/>
      <c r="L767" s="115"/>
      <c r="M767" s="119"/>
      <c r="N767" s="120"/>
      <c r="O767" s="120"/>
      <c r="P767" s="120"/>
      <c r="Q767" s="120"/>
      <c r="R767" s="120"/>
      <c r="S767" s="120"/>
      <c r="T767" s="121"/>
      <c r="AT767" s="116" t="s">
        <v>117</v>
      </c>
      <c r="AU767" s="116" t="s">
        <v>116</v>
      </c>
      <c r="AV767" s="9" t="s">
        <v>116</v>
      </c>
      <c r="AW767" s="9" t="s">
        <v>1</v>
      </c>
      <c r="AX767" s="9" t="s">
        <v>42</v>
      </c>
      <c r="AY767" s="116" t="s">
        <v>109</v>
      </c>
    </row>
    <row r="768" spans="1:65" s="2" customFormat="1" ht="24.2" customHeight="1" x14ac:dyDescent="0.2">
      <c r="A768" s="20"/>
      <c r="B768" s="95"/>
      <c r="C768" s="96">
        <v>133</v>
      </c>
      <c r="D768" s="96" t="s">
        <v>111</v>
      </c>
      <c r="E768" s="97" t="s">
        <v>1025</v>
      </c>
      <c r="F768" s="98" t="s">
        <v>1026</v>
      </c>
      <c r="G768" s="99" t="s">
        <v>214</v>
      </c>
      <c r="H768" s="100">
        <v>524.52</v>
      </c>
      <c r="I768" s="100"/>
      <c r="J768" s="190">
        <f t="shared" ref="J768" si="59">SUM(H768*I768)</f>
        <v>0</v>
      </c>
      <c r="K768" s="101"/>
      <c r="L768" s="21"/>
      <c r="M768" s="102" t="s">
        <v>0</v>
      </c>
      <c r="N768" s="103" t="s">
        <v>24</v>
      </c>
      <c r="O768" s="104">
        <v>0</v>
      </c>
      <c r="P768" s="104">
        <f>O768*H768</f>
        <v>0</v>
      </c>
      <c r="Q768" s="104">
        <v>0</v>
      </c>
      <c r="R768" s="104">
        <f>Q768*H768</f>
        <v>0</v>
      </c>
      <c r="S768" s="104">
        <v>0</v>
      </c>
      <c r="T768" s="105">
        <f>S768*H768</f>
        <v>0</v>
      </c>
      <c r="U768" s="20"/>
      <c r="V768" s="20"/>
      <c r="W768" s="20"/>
      <c r="X768" s="20"/>
      <c r="Y768" s="20"/>
      <c r="Z768" s="20"/>
      <c r="AA768" s="20"/>
      <c r="AB768" s="20"/>
      <c r="AC768" s="20"/>
      <c r="AD768" s="20"/>
      <c r="AE768" s="20"/>
      <c r="AR768" s="106" t="s">
        <v>190</v>
      </c>
      <c r="AT768" s="106" t="s">
        <v>111</v>
      </c>
      <c r="AU768" s="106" t="s">
        <v>116</v>
      </c>
      <c r="AY768" s="12" t="s">
        <v>109</v>
      </c>
      <c r="BE768" s="107">
        <f>IF(N768="základná",J768,0)</f>
        <v>0</v>
      </c>
      <c r="BF768" s="107">
        <f>IF(N768="znížená",J768,0)</f>
        <v>0</v>
      </c>
      <c r="BG768" s="107">
        <f>IF(N768="zákl. prenesená",J768,0)</f>
        <v>0</v>
      </c>
      <c r="BH768" s="107">
        <f>IF(N768="zníž. prenesená",J768,0)</f>
        <v>0</v>
      </c>
      <c r="BI768" s="107">
        <f>IF(N768="nulová",J768,0)</f>
        <v>0</v>
      </c>
      <c r="BJ768" s="12" t="s">
        <v>116</v>
      </c>
      <c r="BK768" s="107">
        <f>ROUND(I768*H768,2)</f>
        <v>0</v>
      </c>
      <c r="BL768" s="12" t="s">
        <v>190</v>
      </c>
      <c r="BM768" s="106" t="s">
        <v>1027</v>
      </c>
    </row>
    <row r="769" spans="1:65" s="2" customFormat="1" ht="24.2" customHeight="1" x14ac:dyDescent="0.2">
      <c r="A769" s="20"/>
      <c r="B769" s="95"/>
      <c r="C769" s="136">
        <v>134</v>
      </c>
      <c r="D769" s="136" t="s">
        <v>216</v>
      </c>
      <c r="E769" s="137" t="s">
        <v>1028</v>
      </c>
      <c r="F769" s="138" t="s">
        <v>1029</v>
      </c>
      <c r="G769" s="139" t="s">
        <v>214</v>
      </c>
      <c r="H769" s="140">
        <v>1070.021</v>
      </c>
      <c r="I769" s="140"/>
      <c r="J769" s="140">
        <f>SUM(H769*I769)</f>
        <v>0</v>
      </c>
      <c r="K769" s="141"/>
      <c r="L769" s="142"/>
      <c r="M769" s="143" t="s">
        <v>0</v>
      </c>
      <c r="N769" s="144" t="s">
        <v>24</v>
      </c>
      <c r="O769" s="104">
        <v>0</v>
      </c>
      <c r="P769" s="104">
        <f>O769*H769</f>
        <v>0</v>
      </c>
      <c r="Q769" s="104">
        <v>0</v>
      </c>
      <c r="R769" s="104">
        <f>Q769*H769</f>
        <v>0</v>
      </c>
      <c r="S769" s="104">
        <v>0</v>
      </c>
      <c r="T769" s="105">
        <f>S769*H769</f>
        <v>0</v>
      </c>
      <c r="U769" s="20"/>
      <c r="V769" s="20"/>
      <c r="W769" s="20"/>
      <c r="X769" s="20"/>
      <c r="Y769" s="20"/>
      <c r="Z769" s="20"/>
      <c r="AA769" s="20"/>
      <c r="AB769" s="20"/>
      <c r="AC769" s="20"/>
      <c r="AD769" s="20"/>
      <c r="AE769" s="20"/>
      <c r="AR769" s="106" t="s">
        <v>305</v>
      </c>
      <c r="AT769" s="106" t="s">
        <v>216</v>
      </c>
      <c r="AU769" s="106" t="s">
        <v>116</v>
      </c>
      <c r="AY769" s="12" t="s">
        <v>109</v>
      </c>
      <c r="BE769" s="107">
        <f>IF(N769="základná",J769,0)</f>
        <v>0</v>
      </c>
      <c r="BF769" s="107">
        <f>IF(N769="znížená",J769,0)</f>
        <v>0</v>
      </c>
      <c r="BG769" s="107">
        <f>IF(N769="zákl. prenesená",J769,0)</f>
        <v>0</v>
      </c>
      <c r="BH769" s="107">
        <f>IF(N769="zníž. prenesená",J769,0)</f>
        <v>0</v>
      </c>
      <c r="BI769" s="107">
        <f>IF(N769="nulová",J769,0)</f>
        <v>0</v>
      </c>
      <c r="BJ769" s="12" t="s">
        <v>116</v>
      </c>
      <c r="BK769" s="107">
        <f>ROUND(I769*H769,2)</f>
        <v>0</v>
      </c>
      <c r="BL769" s="12" t="s">
        <v>190</v>
      </c>
      <c r="BM769" s="106" t="s">
        <v>1030</v>
      </c>
    </row>
    <row r="770" spans="1:65" s="9" customFormat="1" x14ac:dyDescent="0.2">
      <c r="B770" s="115"/>
      <c r="D770" s="109" t="s">
        <v>117</v>
      </c>
      <c r="E770" s="116" t="s">
        <v>0</v>
      </c>
      <c r="F770" s="117" t="s">
        <v>1031</v>
      </c>
      <c r="H770" s="118">
        <v>1070.021</v>
      </c>
      <c r="I770" s="118"/>
      <c r="J770" s="118"/>
      <c r="L770" s="115"/>
      <c r="M770" s="119"/>
      <c r="N770" s="120"/>
      <c r="O770" s="120"/>
      <c r="P770" s="120"/>
      <c r="Q770" s="120"/>
      <c r="R770" s="120"/>
      <c r="S770" s="120"/>
      <c r="T770" s="121"/>
      <c r="AT770" s="116" t="s">
        <v>117</v>
      </c>
      <c r="AU770" s="116" t="s">
        <v>116</v>
      </c>
      <c r="AV770" s="9" t="s">
        <v>116</v>
      </c>
      <c r="AW770" s="9" t="s">
        <v>15</v>
      </c>
      <c r="AX770" s="9" t="s">
        <v>41</v>
      </c>
      <c r="AY770" s="116" t="s">
        <v>109</v>
      </c>
    </row>
    <row r="771" spans="1:65" s="10" customFormat="1" x14ac:dyDescent="0.2">
      <c r="B771" s="122"/>
      <c r="D771" s="109" t="s">
        <v>117</v>
      </c>
      <c r="E771" s="123" t="s">
        <v>0</v>
      </c>
      <c r="F771" s="124" t="s">
        <v>470</v>
      </c>
      <c r="H771" s="125">
        <v>1070.021</v>
      </c>
      <c r="I771" s="125"/>
      <c r="J771" s="125"/>
      <c r="L771" s="122"/>
      <c r="M771" s="126"/>
      <c r="N771" s="127"/>
      <c r="O771" s="127"/>
      <c r="P771" s="127"/>
      <c r="Q771" s="127"/>
      <c r="R771" s="127"/>
      <c r="S771" s="127"/>
      <c r="T771" s="128"/>
      <c r="AT771" s="123" t="s">
        <v>117</v>
      </c>
      <c r="AU771" s="123" t="s">
        <v>116</v>
      </c>
      <c r="AV771" s="10" t="s">
        <v>115</v>
      </c>
      <c r="AW771" s="10" t="s">
        <v>15</v>
      </c>
      <c r="AX771" s="10" t="s">
        <v>42</v>
      </c>
      <c r="AY771" s="123" t="s">
        <v>109</v>
      </c>
    </row>
    <row r="772" spans="1:65" s="2" customFormat="1" ht="24.2" customHeight="1" x14ac:dyDescent="0.2">
      <c r="A772" s="20"/>
      <c r="B772" s="95"/>
      <c r="C772" s="96">
        <v>135</v>
      </c>
      <c r="D772" s="96" t="s">
        <v>111</v>
      </c>
      <c r="E772" s="97" t="s">
        <v>1032</v>
      </c>
      <c r="F772" s="98" t="s">
        <v>1033</v>
      </c>
      <c r="G772" s="99" t="s">
        <v>950</v>
      </c>
      <c r="H772" s="100">
        <v>393.42599999999999</v>
      </c>
      <c r="I772" s="100"/>
      <c r="J772" s="190">
        <f t="shared" ref="J772" si="60">SUM(H772*I772)</f>
        <v>0</v>
      </c>
      <c r="K772" s="101"/>
      <c r="L772" s="21"/>
      <c r="M772" s="102" t="s">
        <v>0</v>
      </c>
      <c r="N772" s="103" t="s">
        <v>24</v>
      </c>
      <c r="O772" s="104">
        <v>0</v>
      </c>
      <c r="P772" s="104">
        <f>O772*H772</f>
        <v>0</v>
      </c>
      <c r="Q772" s="104">
        <v>0</v>
      </c>
      <c r="R772" s="104">
        <f>Q772*H772</f>
        <v>0</v>
      </c>
      <c r="S772" s="104">
        <v>0</v>
      </c>
      <c r="T772" s="105">
        <f>S772*H772</f>
        <v>0</v>
      </c>
      <c r="U772" s="20"/>
      <c r="V772" s="20"/>
      <c r="W772" s="20"/>
      <c r="X772" s="20"/>
      <c r="Y772" s="20"/>
      <c r="Z772" s="20"/>
      <c r="AA772" s="20"/>
      <c r="AB772" s="20"/>
      <c r="AC772" s="20"/>
      <c r="AD772" s="20"/>
      <c r="AE772" s="20"/>
      <c r="AR772" s="106" t="s">
        <v>190</v>
      </c>
      <c r="AT772" s="106" t="s">
        <v>111</v>
      </c>
      <c r="AU772" s="106" t="s">
        <v>116</v>
      </c>
      <c r="AY772" s="12" t="s">
        <v>109</v>
      </c>
      <c r="BE772" s="107">
        <f>IF(N772="základná",J772,0)</f>
        <v>0</v>
      </c>
      <c r="BF772" s="107">
        <f>IF(N772="znížená",J772,0)</f>
        <v>0</v>
      </c>
      <c r="BG772" s="107">
        <f>IF(N772="zákl. prenesená",J772,0)</f>
        <v>0</v>
      </c>
      <c r="BH772" s="107">
        <f>IF(N772="zníž. prenesená",J772,0)</f>
        <v>0</v>
      </c>
      <c r="BI772" s="107">
        <f>IF(N772="nulová",J772,0)</f>
        <v>0</v>
      </c>
      <c r="BJ772" s="12" t="s">
        <v>116</v>
      </c>
      <c r="BK772" s="107">
        <f>ROUND(I772*H772,2)</f>
        <v>0</v>
      </c>
      <c r="BL772" s="12" t="s">
        <v>190</v>
      </c>
      <c r="BM772" s="106" t="s">
        <v>1034</v>
      </c>
    </row>
    <row r="773" spans="1:65" s="7" customFormat="1" ht="22.9" customHeight="1" x14ac:dyDescent="0.2">
      <c r="B773" s="85"/>
      <c r="D773" s="161" t="s">
        <v>40</v>
      </c>
      <c r="E773" s="162" t="s">
        <v>1035</v>
      </c>
      <c r="F773" s="162" t="s">
        <v>1036</v>
      </c>
      <c r="I773" s="178"/>
      <c r="J773" s="180">
        <f>SUM(J774:J778)</f>
        <v>0</v>
      </c>
      <c r="L773" s="85"/>
      <c r="M773" s="88"/>
      <c r="N773" s="89"/>
      <c r="O773" s="89"/>
      <c r="P773" s="90">
        <f>SUM(P774:P778)</f>
        <v>0</v>
      </c>
      <c r="Q773" s="89"/>
      <c r="R773" s="90">
        <f>SUM(R774:R778)</f>
        <v>0</v>
      </c>
      <c r="S773" s="89"/>
      <c r="T773" s="91">
        <f>SUM(T774:T778)</f>
        <v>0</v>
      </c>
      <c r="AR773" s="86" t="s">
        <v>116</v>
      </c>
      <c r="AT773" s="92" t="s">
        <v>40</v>
      </c>
      <c r="AU773" s="92" t="s">
        <v>42</v>
      </c>
      <c r="AY773" s="86" t="s">
        <v>109</v>
      </c>
      <c r="BK773" s="93">
        <f>SUM(BK774:BK778)</f>
        <v>0</v>
      </c>
    </row>
    <row r="774" spans="1:65" s="2" customFormat="1" ht="24.2" customHeight="1" x14ac:dyDescent="0.2">
      <c r="A774" s="20"/>
      <c r="B774" s="95"/>
      <c r="C774" s="96">
        <v>136</v>
      </c>
      <c r="D774" s="96" t="s">
        <v>111</v>
      </c>
      <c r="E774" s="97" t="s">
        <v>1037</v>
      </c>
      <c r="F774" s="98" t="s">
        <v>1038</v>
      </c>
      <c r="G774" s="99" t="s">
        <v>214</v>
      </c>
      <c r="H774" s="100">
        <v>45.38</v>
      </c>
      <c r="I774" s="100"/>
      <c r="J774" s="190">
        <f t="shared" ref="J774" si="61">SUM(H774*I774)</f>
        <v>0</v>
      </c>
      <c r="K774" s="101"/>
      <c r="L774" s="21"/>
      <c r="M774" s="102" t="s">
        <v>0</v>
      </c>
      <c r="N774" s="103" t="s">
        <v>24</v>
      </c>
      <c r="O774" s="104">
        <v>0</v>
      </c>
      <c r="P774" s="104">
        <f>O774*H774</f>
        <v>0</v>
      </c>
      <c r="Q774" s="104">
        <v>0</v>
      </c>
      <c r="R774" s="104">
        <f>Q774*H774</f>
        <v>0</v>
      </c>
      <c r="S774" s="104">
        <v>0</v>
      </c>
      <c r="T774" s="105">
        <f>S774*H774</f>
        <v>0</v>
      </c>
      <c r="U774" s="20"/>
      <c r="V774" s="20"/>
      <c r="W774" s="20"/>
      <c r="X774" s="20"/>
      <c r="Y774" s="20"/>
      <c r="Z774" s="20"/>
      <c r="AA774" s="20"/>
      <c r="AB774" s="20"/>
      <c r="AC774" s="20"/>
      <c r="AD774" s="20"/>
      <c r="AE774" s="20"/>
      <c r="AR774" s="106" t="s">
        <v>190</v>
      </c>
      <c r="AT774" s="106" t="s">
        <v>111</v>
      </c>
      <c r="AU774" s="106" t="s">
        <v>116</v>
      </c>
      <c r="AY774" s="12" t="s">
        <v>109</v>
      </c>
      <c r="BE774" s="107">
        <f>IF(N774="základná",J774,0)</f>
        <v>0</v>
      </c>
      <c r="BF774" s="107">
        <f>IF(N774="znížená",J774,0)</f>
        <v>0</v>
      </c>
      <c r="BG774" s="107">
        <f>IF(N774="zákl. prenesená",J774,0)</f>
        <v>0</v>
      </c>
      <c r="BH774" s="107">
        <f>IF(N774="zníž. prenesená",J774,0)</f>
        <v>0</v>
      </c>
      <c r="BI774" s="107">
        <f>IF(N774="nulová",J774,0)</f>
        <v>0</v>
      </c>
      <c r="BJ774" s="12" t="s">
        <v>116</v>
      </c>
      <c r="BK774" s="107">
        <f>ROUND(I774*H774,2)</f>
        <v>0</v>
      </c>
      <c r="BL774" s="12" t="s">
        <v>190</v>
      </c>
      <c r="BM774" s="106" t="s">
        <v>1039</v>
      </c>
    </row>
    <row r="775" spans="1:65" s="2" customFormat="1" ht="16.5" customHeight="1" x14ac:dyDescent="0.2">
      <c r="A775" s="20"/>
      <c r="B775" s="95"/>
      <c r="C775" s="136"/>
      <c r="D775" s="136" t="s">
        <v>216</v>
      </c>
      <c r="E775" s="137" t="s">
        <v>1040</v>
      </c>
      <c r="F775" s="138" t="s">
        <v>1041</v>
      </c>
      <c r="G775" s="139" t="s">
        <v>214</v>
      </c>
      <c r="H775" s="140">
        <v>46.287999999999997</v>
      </c>
      <c r="I775" s="140"/>
      <c r="J775" s="140">
        <f>ROUND(I775*H775,2)</f>
        <v>0</v>
      </c>
      <c r="K775" s="141"/>
      <c r="L775" s="142"/>
      <c r="M775" s="143" t="s">
        <v>0</v>
      </c>
      <c r="N775" s="144" t="s">
        <v>24</v>
      </c>
      <c r="O775" s="104">
        <v>0</v>
      </c>
      <c r="P775" s="104">
        <f>O775*H775</f>
        <v>0</v>
      </c>
      <c r="Q775" s="104">
        <v>0</v>
      </c>
      <c r="R775" s="104">
        <f>Q775*H775</f>
        <v>0</v>
      </c>
      <c r="S775" s="104">
        <v>0</v>
      </c>
      <c r="T775" s="105">
        <f>S775*H775</f>
        <v>0</v>
      </c>
      <c r="U775" s="20"/>
      <c r="V775" s="20"/>
      <c r="W775" s="20"/>
      <c r="X775" s="20"/>
      <c r="Y775" s="20"/>
      <c r="Z775" s="20"/>
      <c r="AA775" s="20"/>
      <c r="AB775" s="20"/>
      <c r="AC775" s="20"/>
      <c r="AD775" s="20"/>
      <c r="AE775" s="20"/>
      <c r="AR775" s="106" t="s">
        <v>305</v>
      </c>
      <c r="AT775" s="106" t="s">
        <v>216</v>
      </c>
      <c r="AU775" s="106" t="s">
        <v>116</v>
      </c>
      <c r="AY775" s="12" t="s">
        <v>109</v>
      </c>
      <c r="BE775" s="107">
        <f>IF(N775="základná",J775,0)</f>
        <v>0</v>
      </c>
      <c r="BF775" s="107">
        <f>IF(N775="znížená",J775,0)</f>
        <v>0</v>
      </c>
      <c r="BG775" s="107">
        <f>IF(N775="zákl. prenesená",J775,0)</f>
        <v>0</v>
      </c>
      <c r="BH775" s="107">
        <f>IF(N775="zníž. prenesená",J775,0)</f>
        <v>0</v>
      </c>
      <c r="BI775" s="107">
        <f>IF(N775="nulová",J775,0)</f>
        <v>0</v>
      </c>
      <c r="BJ775" s="12" t="s">
        <v>116</v>
      </c>
      <c r="BK775" s="107">
        <f>ROUND(I775*H775,2)</f>
        <v>0</v>
      </c>
      <c r="BL775" s="12" t="s">
        <v>190</v>
      </c>
      <c r="BM775" s="106" t="s">
        <v>1042</v>
      </c>
    </row>
    <row r="776" spans="1:65" s="9" customFormat="1" x14ac:dyDescent="0.2">
      <c r="B776" s="115"/>
      <c r="D776" s="109" t="s">
        <v>117</v>
      </c>
      <c r="F776" s="117" t="s">
        <v>1043</v>
      </c>
      <c r="H776" s="118">
        <v>46.287999999999997</v>
      </c>
      <c r="I776" s="118"/>
      <c r="J776" s="118"/>
      <c r="L776" s="115"/>
      <c r="M776" s="119"/>
      <c r="N776" s="120"/>
      <c r="O776" s="120"/>
      <c r="P776" s="120"/>
      <c r="Q776" s="120"/>
      <c r="R776" s="120"/>
      <c r="S776" s="120"/>
      <c r="T776" s="121"/>
      <c r="AT776" s="116" t="s">
        <v>117</v>
      </c>
      <c r="AU776" s="116" t="s">
        <v>116</v>
      </c>
      <c r="AV776" s="9" t="s">
        <v>116</v>
      </c>
      <c r="AW776" s="9" t="s">
        <v>1</v>
      </c>
      <c r="AX776" s="9" t="s">
        <v>42</v>
      </c>
      <c r="AY776" s="116" t="s">
        <v>109</v>
      </c>
    </row>
    <row r="777" spans="1:65" s="2" customFormat="1" ht="33" customHeight="1" x14ac:dyDescent="0.2">
      <c r="A777" s="20"/>
      <c r="B777" s="95"/>
      <c r="C777" s="96"/>
      <c r="D777" s="96" t="s">
        <v>111</v>
      </c>
      <c r="E777" s="97" t="s">
        <v>1044</v>
      </c>
      <c r="F777" s="98" t="s">
        <v>1045</v>
      </c>
      <c r="G777" s="99" t="s">
        <v>950</v>
      </c>
      <c r="H777" s="100">
        <v>0</v>
      </c>
      <c r="I777" s="100"/>
      <c r="J777" s="100">
        <f>ROUND(I777*H777,2)</f>
        <v>0</v>
      </c>
      <c r="K777" s="101"/>
      <c r="L777" s="21"/>
      <c r="M777" s="102" t="s">
        <v>0</v>
      </c>
      <c r="N777" s="103" t="s">
        <v>24</v>
      </c>
      <c r="O777" s="104">
        <v>0</v>
      </c>
      <c r="P777" s="104">
        <f>O777*H777</f>
        <v>0</v>
      </c>
      <c r="Q777" s="104">
        <v>0</v>
      </c>
      <c r="R777" s="104">
        <f>Q777*H777</f>
        <v>0</v>
      </c>
      <c r="S777" s="104">
        <v>0</v>
      </c>
      <c r="T777" s="105">
        <f>S777*H777</f>
        <v>0</v>
      </c>
      <c r="U777" s="20"/>
      <c r="V777" s="20"/>
      <c r="W777" s="20"/>
      <c r="X777" s="20"/>
      <c r="Y777" s="20"/>
      <c r="Z777" s="20"/>
      <c r="AA777" s="20"/>
      <c r="AB777" s="20"/>
      <c r="AC777" s="20"/>
      <c r="AD777" s="20"/>
      <c r="AE777" s="20"/>
      <c r="AR777" s="106" t="s">
        <v>190</v>
      </c>
      <c r="AT777" s="106" t="s">
        <v>111</v>
      </c>
      <c r="AU777" s="106" t="s">
        <v>116</v>
      </c>
      <c r="AY777" s="12" t="s">
        <v>109</v>
      </c>
      <c r="BE777" s="107">
        <f>IF(N777="základná",J777,0)</f>
        <v>0</v>
      </c>
      <c r="BF777" s="107">
        <f>IF(N777="znížená",J777,0)</f>
        <v>0</v>
      </c>
      <c r="BG777" s="107">
        <f>IF(N777="zákl. prenesená",J777,0)</f>
        <v>0</v>
      </c>
      <c r="BH777" s="107">
        <f>IF(N777="zníž. prenesená",J777,0)</f>
        <v>0</v>
      </c>
      <c r="BI777" s="107">
        <f>IF(N777="nulová",J777,0)</f>
        <v>0</v>
      </c>
      <c r="BJ777" s="12" t="s">
        <v>116</v>
      </c>
      <c r="BK777" s="107">
        <f>ROUND(I777*H777,2)</f>
        <v>0</v>
      </c>
      <c r="BL777" s="12" t="s">
        <v>190</v>
      </c>
      <c r="BM777" s="106" t="s">
        <v>1046</v>
      </c>
    </row>
    <row r="778" spans="1:65" s="2" customFormat="1" ht="24.2" customHeight="1" x14ac:dyDescent="0.2">
      <c r="A778" s="20"/>
      <c r="B778" s="95"/>
      <c r="C778" s="96"/>
      <c r="D778" s="96" t="s">
        <v>111</v>
      </c>
      <c r="E778" s="97" t="s">
        <v>1047</v>
      </c>
      <c r="F778" s="98" t="s">
        <v>1048</v>
      </c>
      <c r="G778" s="99" t="s">
        <v>950</v>
      </c>
      <c r="H778" s="100">
        <v>0</v>
      </c>
      <c r="I778" s="100"/>
      <c r="J778" s="100">
        <f>ROUND(I778*H778,2)</f>
        <v>0</v>
      </c>
      <c r="K778" s="101"/>
      <c r="L778" s="21"/>
      <c r="M778" s="102" t="s">
        <v>0</v>
      </c>
      <c r="N778" s="103" t="s">
        <v>24</v>
      </c>
      <c r="O778" s="104">
        <v>0</v>
      </c>
      <c r="P778" s="104">
        <f>O778*H778</f>
        <v>0</v>
      </c>
      <c r="Q778" s="104">
        <v>0</v>
      </c>
      <c r="R778" s="104">
        <f>Q778*H778</f>
        <v>0</v>
      </c>
      <c r="S778" s="104">
        <v>0</v>
      </c>
      <c r="T778" s="105">
        <f>S778*H778</f>
        <v>0</v>
      </c>
      <c r="U778" s="20"/>
      <c r="V778" s="20"/>
      <c r="W778" s="20"/>
      <c r="X778" s="20"/>
      <c r="Y778" s="20"/>
      <c r="Z778" s="20"/>
      <c r="AA778" s="20"/>
      <c r="AB778" s="20"/>
      <c r="AC778" s="20"/>
      <c r="AD778" s="20"/>
      <c r="AE778" s="20"/>
      <c r="AR778" s="106" t="s">
        <v>190</v>
      </c>
      <c r="AT778" s="106" t="s">
        <v>111</v>
      </c>
      <c r="AU778" s="106" t="s">
        <v>116</v>
      </c>
      <c r="AY778" s="12" t="s">
        <v>109</v>
      </c>
      <c r="BE778" s="107">
        <f>IF(N778="základná",J778,0)</f>
        <v>0</v>
      </c>
      <c r="BF778" s="107">
        <f>IF(N778="znížená",J778,0)</f>
        <v>0</v>
      </c>
      <c r="BG778" s="107">
        <f>IF(N778="zákl. prenesená",J778,0)</f>
        <v>0</v>
      </c>
      <c r="BH778" s="107">
        <f>IF(N778="zníž. prenesená",J778,0)</f>
        <v>0</v>
      </c>
      <c r="BI778" s="107">
        <f>IF(N778="nulová",J778,0)</f>
        <v>0</v>
      </c>
      <c r="BJ778" s="12" t="s">
        <v>116</v>
      </c>
      <c r="BK778" s="107">
        <f>ROUND(I778*H778,2)</f>
        <v>0</v>
      </c>
      <c r="BL778" s="12" t="s">
        <v>190</v>
      </c>
      <c r="BM778" s="106" t="s">
        <v>1049</v>
      </c>
    </row>
    <row r="779" spans="1:65" s="7" customFormat="1" ht="22.9" customHeight="1" x14ac:dyDescent="0.2">
      <c r="B779" s="85"/>
      <c r="D779" s="86" t="s">
        <v>40</v>
      </c>
      <c r="E779" s="162" t="s">
        <v>1050</v>
      </c>
      <c r="F779" s="162" t="s">
        <v>1051</v>
      </c>
      <c r="I779" s="178"/>
      <c r="J779" s="180">
        <f>SUM(J780:J806)</f>
        <v>0</v>
      </c>
      <c r="L779" s="85"/>
      <c r="M779" s="88"/>
      <c r="N779" s="89"/>
      <c r="O779" s="89"/>
      <c r="P779" s="90">
        <f>SUM(P780:P806)</f>
        <v>0</v>
      </c>
      <c r="Q779" s="89"/>
      <c r="R779" s="90">
        <f>SUM(R780:R806)</f>
        <v>0</v>
      </c>
      <c r="S779" s="89"/>
      <c r="T779" s="91">
        <f>SUM(T780:T806)</f>
        <v>0</v>
      </c>
      <c r="AR779" s="86" t="s">
        <v>116</v>
      </c>
      <c r="AT779" s="92" t="s">
        <v>40</v>
      </c>
      <c r="AU779" s="92" t="s">
        <v>42</v>
      </c>
      <c r="AY779" s="86" t="s">
        <v>109</v>
      </c>
      <c r="BK779" s="93">
        <f>SUM(BK780:BK806)</f>
        <v>0</v>
      </c>
    </row>
    <row r="780" spans="1:65" s="2" customFormat="1" ht="21.75" customHeight="1" x14ac:dyDescent="0.2">
      <c r="A780" s="20"/>
      <c r="B780" s="95"/>
      <c r="C780" s="96">
        <v>137</v>
      </c>
      <c r="D780" s="96" t="s">
        <v>111</v>
      </c>
      <c r="E780" s="97" t="s">
        <v>1052</v>
      </c>
      <c r="F780" s="98" t="s">
        <v>1053</v>
      </c>
      <c r="G780" s="99" t="s">
        <v>362</v>
      </c>
      <c r="H780" s="100">
        <v>164</v>
      </c>
      <c r="I780" s="100"/>
      <c r="J780" s="190">
        <f t="shared" ref="J780" si="62">SUM(H780*I780)</f>
        <v>0</v>
      </c>
      <c r="K780" s="101"/>
      <c r="L780" s="21"/>
      <c r="M780" s="102" t="s">
        <v>0</v>
      </c>
      <c r="N780" s="103" t="s">
        <v>24</v>
      </c>
      <c r="O780" s="104">
        <v>0</v>
      </c>
      <c r="P780" s="104">
        <f>O780*H780</f>
        <v>0</v>
      </c>
      <c r="Q780" s="104">
        <v>0</v>
      </c>
      <c r="R780" s="104">
        <f>Q780*H780</f>
        <v>0</v>
      </c>
      <c r="S780" s="104">
        <v>0</v>
      </c>
      <c r="T780" s="105">
        <f>S780*H780</f>
        <v>0</v>
      </c>
      <c r="U780" s="20"/>
      <c r="V780" s="20"/>
      <c r="W780" s="20"/>
      <c r="X780" s="20"/>
      <c r="Y780" s="20"/>
      <c r="Z780" s="20"/>
      <c r="AA780" s="20"/>
      <c r="AB780" s="20"/>
      <c r="AC780" s="20"/>
      <c r="AD780" s="20"/>
      <c r="AE780" s="20"/>
      <c r="AR780" s="106" t="s">
        <v>190</v>
      </c>
      <c r="AT780" s="106" t="s">
        <v>111</v>
      </c>
      <c r="AU780" s="106" t="s">
        <v>116</v>
      </c>
      <c r="AY780" s="12" t="s">
        <v>109</v>
      </c>
      <c r="BE780" s="107">
        <f>IF(N780="základná",J780,0)</f>
        <v>0</v>
      </c>
      <c r="BF780" s="107">
        <f>IF(N780="znížená",J780,0)</f>
        <v>0</v>
      </c>
      <c r="BG780" s="107">
        <f>IF(N780="zákl. prenesená",J780,0)</f>
        <v>0</v>
      </c>
      <c r="BH780" s="107">
        <f>IF(N780="zníž. prenesená",J780,0)</f>
        <v>0</v>
      </c>
      <c r="BI780" s="107">
        <f>IF(N780="nulová",J780,0)</f>
        <v>0</v>
      </c>
      <c r="BJ780" s="12" t="s">
        <v>116</v>
      </c>
      <c r="BK780" s="107">
        <f>ROUND(I780*H780,2)</f>
        <v>0</v>
      </c>
      <c r="BL780" s="12" t="s">
        <v>190</v>
      </c>
      <c r="BM780" s="106" t="s">
        <v>1054</v>
      </c>
    </row>
    <row r="781" spans="1:65" s="8" customFormat="1" x14ac:dyDescent="0.2">
      <c r="B781" s="108"/>
      <c r="D781" s="109" t="s">
        <v>117</v>
      </c>
      <c r="E781" s="110" t="s">
        <v>0</v>
      </c>
      <c r="F781" s="111" t="s">
        <v>1055</v>
      </c>
      <c r="H781" s="110" t="s">
        <v>0</v>
      </c>
      <c r="I781" s="181"/>
      <c r="J781" s="181"/>
      <c r="L781" s="108"/>
      <c r="M781" s="112"/>
      <c r="N781" s="113"/>
      <c r="O781" s="113"/>
      <c r="P781" s="113"/>
      <c r="Q781" s="113"/>
      <c r="R781" s="113"/>
      <c r="S781" s="113"/>
      <c r="T781" s="114"/>
      <c r="AT781" s="110" t="s">
        <v>117</v>
      </c>
      <c r="AU781" s="110" t="s">
        <v>116</v>
      </c>
      <c r="AV781" s="8" t="s">
        <v>42</v>
      </c>
      <c r="AW781" s="8" t="s">
        <v>15</v>
      </c>
      <c r="AX781" s="8" t="s">
        <v>41</v>
      </c>
      <c r="AY781" s="110" t="s">
        <v>109</v>
      </c>
    </row>
    <row r="782" spans="1:65" s="9" customFormat="1" x14ac:dyDescent="0.2">
      <c r="B782" s="115"/>
      <c r="D782" s="109" t="s">
        <v>117</v>
      </c>
      <c r="E782" s="116" t="s">
        <v>0</v>
      </c>
      <c r="F782" s="117" t="s">
        <v>1056</v>
      </c>
      <c r="H782" s="118">
        <v>164</v>
      </c>
      <c r="I782" s="118"/>
      <c r="J782" s="118"/>
      <c r="L782" s="115"/>
      <c r="M782" s="119"/>
      <c r="N782" s="120"/>
      <c r="O782" s="120"/>
      <c r="P782" s="120"/>
      <c r="Q782" s="120"/>
      <c r="R782" s="120"/>
      <c r="S782" s="120"/>
      <c r="T782" s="121"/>
      <c r="AT782" s="116" t="s">
        <v>117</v>
      </c>
      <c r="AU782" s="116" t="s">
        <v>116</v>
      </c>
      <c r="AV782" s="9" t="s">
        <v>116</v>
      </c>
      <c r="AW782" s="9" t="s">
        <v>15</v>
      </c>
      <c r="AX782" s="9" t="s">
        <v>41</v>
      </c>
      <c r="AY782" s="116" t="s">
        <v>109</v>
      </c>
    </row>
    <row r="783" spans="1:65" s="10" customFormat="1" x14ac:dyDescent="0.2">
      <c r="B783" s="122"/>
      <c r="D783" s="109" t="s">
        <v>117</v>
      </c>
      <c r="E783" s="123" t="s">
        <v>0</v>
      </c>
      <c r="F783" s="124" t="s">
        <v>470</v>
      </c>
      <c r="H783" s="125">
        <v>164</v>
      </c>
      <c r="I783" s="125"/>
      <c r="J783" s="125"/>
      <c r="L783" s="122"/>
      <c r="M783" s="126"/>
      <c r="N783" s="127"/>
      <c r="O783" s="127"/>
      <c r="P783" s="127"/>
      <c r="Q783" s="127"/>
      <c r="R783" s="127"/>
      <c r="S783" s="127"/>
      <c r="T783" s="128"/>
      <c r="AT783" s="123" t="s">
        <v>117</v>
      </c>
      <c r="AU783" s="123" t="s">
        <v>116</v>
      </c>
      <c r="AV783" s="10" t="s">
        <v>115</v>
      </c>
      <c r="AW783" s="10" t="s">
        <v>15</v>
      </c>
      <c r="AX783" s="10" t="s">
        <v>42</v>
      </c>
      <c r="AY783" s="123" t="s">
        <v>109</v>
      </c>
    </row>
    <row r="784" spans="1:65" s="2" customFormat="1" ht="16.5" customHeight="1" x14ac:dyDescent="0.2">
      <c r="A784" s="20"/>
      <c r="B784" s="95"/>
      <c r="C784" s="96">
        <v>138</v>
      </c>
      <c r="D784" s="96" t="s">
        <v>111</v>
      </c>
      <c r="E784" s="97" t="s">
        <v>1057</v>
      </c>
      <c r="F784" s="98" t="s">
        <v>1058</v>
      </c>
      <c r="G784" s="99" t="s">
        <v>362</v>
      </c>
      <c r="H784" s="100">
        <v>44</v>
      </c>
      <c r="I784" s="100"/>
      <c r="J784" s="190">
        <f t="shared" ref="J784" si="63">SUM(H784*I784)</f>
        <v>0</v>
      </c>
      <c r="K784" s="101"/>
      <c r="L784" s="21"/>
      <c r="M784" s="102" t="s">
        <v>0</v>
      </c>
      <c r="N784" s="103" t="s">
        <v>24</v>
      </c>
      <c r="O784" s="104">
        <v>0</v>
      </c>
      <c r="P784" s="104">
        <f>O784*H784</f>
        <v>0</v>
      </c>
      <c r="Q784" s="104">
        <v>0</v>
      </c>
      <c r="R784" s="104">
        <f>Q784*H784</f>
        <v>0</v>
      </c>
      <c r="S784" s="104">
        <v>0</v>
      </c>
      <c r="T784" s="105">
        <f>S784*H784</f>
        <v>0</v>
      </c>
      <c r="U784" s="20"/>
      <c r="V784" s="20"/>
      <c r="W784" s="20"/>
      <c r="X784" s="20"/>
      <c r="Y784" s="20"/>
      <c r="Z784" s="20"/>
      <c r="AA784" s="20"/>
      <c r="AB784" s="20"/>
      <c r="AC784" s="20"/>
      <c r="AD784" s="20"/>
      <c r="AE784" s="20"/>
      <c r="AR784" s="106" t="s">
        <v>190</v>
      </c>
      <c r="AT784" s="106" t="s">
        <v>111</v>
      </c>
      <c r="AU784" s="106" t="s">
        <v>116</v>
      </c>
      <c r="AY784" s="12" t="s">
        <v>109</v>
      </c>
      <c r="BE784" s="107">
        <f>IF(N784="základná",J784,0)</f>
        <v>0</v>
      </c>
      <c r="BF784" s="107">
        <f>IF(N784="znížená",J784,0)</f>
        <v>0</v>
      </c>
      <c r="BG784" s="107">
        <f>IF(N784="zákl. prenesená",J784,0)</f>
        <v>0</v>
      </c>
      <c r="BH784" s="107">
        <f>IF(N784="zníž. prenesená",J784,0)</f>
        <v>0</v>
      </c>
      <c r="BI784" s="107">
        <f>IF(N784="nulová",J784,0)</f>
        <v>0</v>
      </c>
      <c r="BJ784" s="12" t="s">
        <v>116</v>
      </c>
      <c r="BK784" s="107">
        <f>ROUND(I784*H784,2)</f>
        <v>0</v>
      </c>
      <c r="BL784" s="12" t="s">
        <v>190</v>
      </c>
      <c r="BM784" s="106" t="s">
        <v>1059</v>
      </c>
    </row>
    <row r="785" spans="1:65" s="9" customFormat="1" x14ac:dyDescent="0.2">
      <c r="B785" s="115"/>
      <c r="D785" s="109" t="s">
        <v>117</v>
      </c>
      <c r="E785" s="116" t="s">
        <v>0</v>
      </c>
      <c r="F785" s="117" t="s">
        <v>1060</v>
      </c>
      <c r="H785" s="118">
        <v>44</v>
      </c>
      <c r="I785" s="118"/>
      <c r="J785" s="118"/>
      <c r="L785" s="115"/>
      <c r="M785" s="119"/>
      <c r="N785" s="120"/>
      <c r="O785" s="120"/>
      <c r="P785" s="120"/>
      <c r="Q785" s="120"/>
      <c r="R785" s="120"/>
      <c r="S785" s="120"/>
      <c r="T785" s="121"/>
      <c r="AT785" s="116" t="s">
        <v>117</v>
      </c>
      <c r="AU785" s="116" t="s">
        <v>116</v>
      </c>
      <c r="AV785" s="9" t="s">
        <v>116</v>
      </c>
      <c r="AW785" s="9" t="s">
        <v>15</v>
      </c>
      <c r="AX785" s="9" t="s">
        <v>41</v>
      </c>
      <c r="AY785" s="116" t="s">
        <v>109</v>
      </c>
    </row>
    <row r="786" spans="1:65" s="10" customFormat="1" x14ac:dyDescent="0.2">
      <c r="B786" s="122"/>
      <c r="D786" s="109" t="s">
        <v>117</v>
      </c>
      <c r="E786" s="123" t="s">
        <v>0</v>
      </c>
      <c r="F786" s="124" t="s">
        <v>121</v>
      </c>
      <c r="H786" s="125">
        <v>44</v>
      </c>
      <c r="I786" s="125"/>
      <c r="J786" s="125"/>
      <c r="L786" s="122"/>
      <c r="M786" s="126"/>
      <c r="N786" s="127"/>
      <c r="O786" s="127"/>
      <c r="P786" s="127"/>
      <c r="Q786" s="127"/>
      <c r="R786" s="127"/>
      <c r="S786" s="127"/>
      <c r="T786" s="128"/>
      <c r="AT786" s="123" t="s">
        <v>117</v>
      </c>
      <c r="AU786" s="123" t="s">
        <v>116</v>
      </c>
      <c r="AV786" s="10" t="s">
        <v>115</v>
      </c>
      <c r="AW786" s="10" t="s">
        <v>15</v>
      </c>
      <c r="AX786" s="10" t="s">
        <v>42</v>
      </c>
      <c r="AY786" s="123" t="s">
        <v>109</v>
      </c>
    </row>
    <row r="787" spans="1:65" s="2" customFormat="1" ht="21.75" customHeight="1" x14ac:dyDescent="0.2">
      <c r="A787" s="20"/>
      <c r="B787" s="95"/>
      <c r="C787" s="96">
        <v>139</v>
      </c>
      <c r="D787" s="96" t="s">
        <v>111</v>
      </c>
      <c r="E787" s="97" t="s">
        <v>1061</v>
      </c>
      <c r="F787" s="98" t="s">
        <v>1062</v>
      </c>
      <c r="G787" s="99" t="s">
        <v>362</v>
      </c>
      <c r="H787" s="100">
        <v>66</v>
      </c>
      <c r="I787" s="100"/>
      <c r="J787" s="190">
        <f t="shared" ref="J787" si="64">SUM(H787*I787)</f>
        <v>0</v>
      </c>
      <c r="K787" s="101"/>
      <c r="L787" s="21"/>
      <c r="M787" s="102" t="s">
        <v>0</v>
      </c>
      <c r="N787" s="103" t="s">
        <v>24</v>
      </c>
      <c r="O787" s="104">
        <v>0</v>
      </c>
      <c r="P787" s="104">
        <f>O787*H787</f>
        <v>0</v>
      </c>
      <c r="Q787" s="104">
        <v>0</v>
      </c>
      <c r="R787" s="104">
        <f>Q787*H787</f>
        <v>0</v>
      </c>
      <c r="S787" s="104">
        <v>0</v>
      </c>
      <c r="T787" s="105">
        <f>S787*H787</f>
        <v>0</v>
      </c>
      <c r="U787" s="20"/>
      <c r="V787" s="20"/>
      <c r="W787" s="20"/>
      <c r="X787" s="20"/>
      <c r="Y787" s="20"/>
      <c r="Z787" s="20"/>
      <c r="AA787" s="20"/>
      <c r="AB787" s="20"/>
      <c r="AC787" s="20"/>
      <c r="AD787" s="20"/>
      <c r="AE787" s="20"/>
      <c r="AR787" s="106" t="s">
        <v>190</v>
      </c>
      <c r="AT787" s="106" t="s">
        <v>111</v>
      </c>
      <c r="AU787" s="106" t="s">
        <v>116</v>
      </c>
      <c r="AY787" s="12" t="s">
        <v>109</v>
      </c>
      <c r="BE787" s="107">
        <f>IF(N787="základná",J787,0)</f>
        <v>0</v>
      </c>
      <c r="BF787" s="107">
        <f>IF(N787="znížená",J787,0)</f>
        <v>0</v>
      </c>
      <c r="BG787" s="107">
        <f>IF(N787="zákl. prenesená",J787,0)</f>
        <v>0</v>
      </c>
      <c r="BH787" s="107">
        <f>IF(N787="zníž. prenesená",J787,0)</f>
        <v>0</v>
      </c>
      <c r="BI787" s="107">
        <f>IF(N787="nulová",J787,0)</f>
        <v>0</v>
      </c>
      <c r="BJ787" s="12" t="s">
        <v>116</v>
      </c>
      <c r="BK787" s="107">
        <f>ROUND(I787*H787,2)</f>
        <v>0</v>
      </c>
      <c r="BL787" s="12" t="s">
        <v>190</v>
      </c>
      <c r="BM787" s="106" t="s">
        <v>1063</v>
      </c>
    </row>
    <row r="788" spans="1:65" s="9" customFormat="1" x14ac:dyDescent="0.2">
      <c r="B788" s="115"/>
      <c r="D788" s="109" t="s">
        <v>117</v>
      </c>
      <c r="E788" s="116" t="s">
        <v>0</v>
      </c>
      <c r="F788" s="117" t="s">
        <v>1064</v>
      </c>
      <c r="H788" s="118">
        <v>66</v>
      </c>
      <c r="I788" s="118"/>
      <c r="J788" s="118"/>
      <c r="L788" s="115"/>
      <c r="M788" s="119"/>
      <c r="N788" s="120"/>
      <c r="O788" s="120"/>
      <c r="P788" s="120"/>
      <c r="Q788" s="120"/>
      <c r="R788" s="120"/>
      <c r="S788" s="120"/>
      <c r="T788" s="121"/>
      <c r="AT788" s="116" t="s">
        <v>117</v>
      </c>
      <c r="AU788" s="116" t="s">
        <v>116</v>
      </c>
      <c r="AV788" s="9" t="s">
        <v>116</v>
      </c>
      <c r="AW788" s="9" t="s">
        <v>15</v>
      </c>
      <c r="AX788" s="9" t="s">
        <v>41</v>
      </c>
      <c r="AY788" s="116" t="s">
        <v>109</v>
      </c>
    </row>
    <row r="789" spans="1:65" s="10" customFormat="1" x14ac:dyDescent="0.2">
      <c r="B789" s="122"/>
      <c r="D789" s="109" t="s">
        <v>117</v>
      </c>
      <c r="E789" s="123" t="s">
        <v>0</v>
      </c>
      <c r="F789" s="124" t="s">
        <v>121</v>
      </c>
      <c r="H789" s="125">
        <v>66</v>
      </c>
      <c r="I789" s="125"/>
      <c r="J789" s="125"/>
      <c r="L789" s="122"/>
      <c r="M789" s="126"/>
      <c r="N789" s="127"/>
      <c r="O789" s="127"/>
      <c r="P789" s="127"/>
      <c r="Q789" s="127"/>
      <c r="R789" s="127"/>
      <c r="S789" s="127"/>
      <c r="T789" s="128"/>
      <c r="AT789" s="123" t="s">
        <v>117</v>
      </c>
      <c r="AU789" s="123" t="s">
        <v>116</v>
      </c>
      <c r="AV789" s="10" t="s">
        <v>115</v>
      </c>
      <c r="AW789" s="10" t="s">
        <v>15</v>
      </c>
      <c r="AX789" s="10" t="s">
        <v>42</v>
      </c>
      <c r="AY789" s="123" t="s">
        <v>109</v>
      </c>
    </row>
    <row r="790" spans="1:65" s="2" customFormat="1" ht="21.75" customHeight="1" x14ac:dyDescent="0.2">
      <c r="A790" s="20"/>
      <c r="B790" s="95"/>
      <c r="C790" s="96">
        <v>140</v>
      </c>
      <c r="D790" s="96" t="s">
        <v>111</v>
      </c>
      <c r="E790" s="97" t="s">
        <v>1065</v>
      </c>
      <c r="F790" s="98" t="s">
        <v>1066</v>
      </c>
      <c r="G790" s="99" t="s">
        <v>362</v>
      </c>
      <c r="H790" s="100">
        <v>7</v>
      </c>
      <c r="I790" s="100"/>
      <c r="J790" s="190">
        <f t="shared" ref="J790:J799" si="65">SUM(H790*I790)</f>
        <v>0</v>
      </c>
      <c r="K790" s="101"/>
      <c r="L790" s="21"/>
      <c r="M790" s="102" t="s">
        <v>0</v>
      </c>
      <c r="N790" s="103" t="s">
        <v>24</v>
      </c>
      <c r="O790" s="104">
        <v>0</v>
      </c>
      <c r="P790" s="104">
        <f t="shared" ref="P790:P806" si="66">O790*H790</f>
        <v>0</v>
      </c>
      <c r="Q790" s="104">
        <v>0</v>
      </c>
      <c r="R790" s="104">
        <f t="shared" ref="R790:R806" si="67">Q790*H790</f>
        <v>0</v>
      </c>
      <c r="S790" s="104">
        <v>0</v>
      </c>
      <c r="T790" s="105">
        <f t="shared" ref="T790:T806" si="68">S790*H790</f>
        <v>0</v>
      </c>
      <c r="U790" s="20"/>
      <c r="V790" s="20"/>
      <c r="W790" s="20"/>
      <c r="X790" s="20"/>
      <c r="Y790" s="20"/>
      <c r="Z790" s="20"/>
      <c r="AA790" s="20"/>
      <c r="AB790" s="20"/>
      <c r="AC790" s="20"/>
      <c r="AD790" s="20"/>
      <c r="AE790" s="20"/>
      <c r="AR790" s="106" t="s">
        <v>190</v>
      </c>
      <c r="AT790" s="106" t="s">
        <v>111</v>
      </c>
      <c r="AU790" s="106" t="s">
        <v>116</v>
      </c>
      <c r="AY790" s="12" t="s">
        <v>109</v>
      </c>
      <c r="BE790" s="107">
        <f t="shared" ref="BE790:BE806" si="69">IF(N790="základná",J790,0)</f>
        <v>0</v>
      </c>
      <c r="BF790" s="107">
        <f t="shared" ref="BF790:BF806" si="70">IF(N790="znížená",J790,0)</f>
        <v>0</v>
      </c>
      <c r="BG790" s="107">
        <f t="shared" ref="BG790:BG806" si="71">IF(N790="zákl. prenesená",J790,0)</f>
        <v>0</v>
      </c>
      <c r="BH790" s="107">
        <f t="shared" ref="BH790:BH806" si="72">IF(N790="zníž. prenesená",J790,0)</f>
        <v>0</v>
      </c>
      <c r="BI790" s="107">
        <f t="shared" ref="BI790:BI806" si="73">IF(N790="nulová",J790,0)</f>
        <v>0</v>
      </c>
      <c r="BJ790" s="12" t="s">
        <v>116</v>
      </c>
      <c r="BK790" s="107">
        <f t="shared" ref="BK790:BK806" si="74">ROUND(I790*H790,2)</f>
        <v>0</v>
      </c>
      <c r="BL790" s="12" t="s">
        <v>190</v>
      </c>
      <c r="BM790" s="106" t="s">
        <v>1067</v>
      </c>
    </row>
    <row r="791" spans="1:65" s="2" customFormat="1" ht="21.75" customHeight="1" x14ac:dyDescent="0.2">
      <c r="A791" s="20"/>
      <c r="B791" s="95"/>
      <c r="C791" s="96">
        <v>141</v>
      </c>
      <c r="D791" s="96" t="s">
        <v>111</v>
      </c>
      <c r="E791" s="97" t="s">
        <v>1068</v>
      </c>
      <c r="F791" s="98" t="s">
        <v>1069</v>
      </c>
      <c r="G791" s="99" t="s">
        <v>362</v>
      </c>
      <c r="H791" s="100">
        <v>45</v>
      </c>
      <c r="I791" s="100"/>
      <c r="J791" s="190">
        <f t="shared" si="65"/>
        <v>0</v>
      </c>
      <c r="K791" s="101"/>
      <c r="L791" s="21"/>
      <c r="M791" s="102" t="s">
        <v>0</v>
      </c>
      <c r="N791" s="103" t="s">
        <v>24</v>
      </c>
      <c r="O791" s="104">
        <v>0</v>
      </c>
      <c r="P791" s="104">
        <f t="shared" si="66"/>
        <v>0</v>
      </c>
      <c r="Q791" s="104">
        <v>0</v>
      </c>
      <c r="R791" s="104">
        <f t="shared" si="67"/>
        <v>0</v>
      </c>
      <c r="S791" s="104">
        <v>0</v>
      </c>
      <c r="T791" s="105">
        <f t="shared" si="68"/>
        <v>0</v>
      </c>
      <c r="U791" s="20"/>
      <c r="V791" s="20"/>
      <c r="W791" s="20"/>
      <c r="X791" s="20"/>
      <c r="Y791" s="20"/>
      <c r="Z791" s="20"/>
      <c r="AA791" s="20"/>
      <c r="AB791" s="20"/>
      <c r="AC791" s="20"/>
      <c r="AD791" s="20"/>
      <c r="AE791" s="20"/>
      <c r="AR791" s="106" t="s">
        <v>190</v>
      </c>
      <c r="AT791" s="106" t="s">
        <v>111</v>
      </c>
      <c r="AU791" s="106" t="s">
        <v>116</v>
      </c>
      <c r="AY791" s="12" t="s">
        <v>109</v>
      </c>
      <c r="BE791" s="107">
        <f t="shared" si="69"/>
        <v>0</v>
      </c>
      <c r="BF791" s="107">
        <f t="shared" si="70"/>
        <v>0</v>
      </c>
      <c r="BG791" s="107">
        <f t="shared" si="71"/>
        <v>0</v>
      </c>
      <c r="BH791" s="107">
        <f t="shared" si="72"/>
        <v>0</v>
      </c>
      <c r="BI791" s="107">
        <f t="shared" si="73"/>
        <v>0</v>
      </c>
      <c r="BJ791" s="12" t="s">
        <v>116</v>
      </c>
      <c r="BK791" s="107">
        <f t="shared" si="74"/>
        <v>0</v>
      </c>
      <c r="BL791" s="12" t="s">
        <v>190</v>
      </c>
      <c r="BM791" s="106" t="s">
        <v>1070</v>
      </c>
    </row>
    <row r="792" spans="1:65" s="2" customFormat="1" ht="21.75" customHeight="1" x14ac:dyDescent="0.2">
      <c r="A792" s="20"/>
      <c r="B792" s="95"/>
      <c r="C792" s="96">
        <v>142</v>
      </c>
      <c r="D792" s="96" t="s">
        <v>111</v>
      </c>
      <c r="E792" s="97" t="s">
        <v>1071</v>
      </c>
      <c r="F792" s="98" t="s">
        <v>1072</v>
      </c>
      <c r="G792" s="99" t="s">
        <v>362</v>
      </c>
      <c r="H792" s="100">
        <v>6</v>
      </c>
      <c r="I792" s="100"/>
      <c r="J792" s="190">
        <f t="shared" si="65"/>
        <v>0</v>
      </c>
      <c r="K792" s="101"/>
      <c r="L792" s="21"/>
      <c r="M792" s="102" t="s">
        <v>0</v>
      </c>
      <c r="N792" s="103" t="s">
        <v>24</v>
      </c>
      <c r="O792" s="104">
        <v>0</v>
      </c>
      <c r="P792" s="104">
        <f t="shared" si="66"/>
        <v>0</v>
      </c>
      <c r="Q792" s="104">
        <v>0</v>
      </c>
      <c r="R792" s="104">
        <f t="shared" si="67"/>
        <v>0</v>
      </c>
      <c r="S792" s="104">
        <v>0</v>
      </c>
      <c r="T792" s="105">
        <f t="shared" si="68"/>
        <v>0</v>
      </c>
      <c r="U792" s="20"/>
      <c r="V792" s="20"/>
      <c r="W792" s="20"/>
      <c r="X792" s="20"/>
      <c r="Y792" s="20"/>
      <c r="Z792" s="20"/>
      <c r="AA792" s="20"/>
      <c r="AB792" s="20"/>
      <c r="AC792" s="20"/>
      <c r="AD792" s="20"/>
      <c r="AE792" s="20"/>
      <c r="AR792" s="106" t="s">
        <v>190</v>
      </c>
      <c r="AT792" s="106" t="s">
        <v>111</v>
      </c>
      <c r="AU792" s="106" t="s">
        <v>116</v>
      </c>
      <c r="AY792" s="12" t="s">
        <v>109</v>
      </c>
      <c r="BE792" s="107">
        <f t="shared" si="69"/>
        <v>0</v>
      </c>
      <c r="BF792" s="107">
        <f t="shared" si="70"/>
        <v>0</v>
      </c>
      <c r="BG792" s="107">
        <f t="shared" si="71"/>
        <v>0</v>
      </c>
      <c r="BH792" s="107">
        <f t="shared" si="72"/>
        <v>0</v>
      </c>
      <c r="BI792" s="107">
        <f t="shared" si="73"/>
        <v>0</v>
      </c>
      <c r="BJ792" s="12" t="s">
        <v>116</v>
      </c>
      <c r="BK792" s="107">
        <f t="shared" si="74"/>
        <v>0</v>
      </c>
      <c r="BL792" s="12" t="s">
        <v>190</v>
      </c>
      <c r="BM792" s="106" t="s">
        <v>1073</v>
      </c>
    </row>
    <row r="793" spans="1:65" s="2" customFormat="1" ht="21.75" customHeight="1" x14ac:dyDescent="0.2">
      <c r="A793" s="20"/>
      <c r="B793" s="95"/>
      <c r="C793" s="96">
        <v>143</v>
      </c>
      <c r="D793" s="96" t="s">
        <v>111</v>
      </c>
      <c r="E793" s="97" t="s">
        <v>1074</v>
      </c>
      <c r="F793" s="98" t="s">
        <v>1075</v>
      </c>
      <c r="G793" s="99" t="s">
        <v>362</v>
      </c>
      <c r="H793" s="100">
        <v>8</v>
      </c>
      <c r="I793" s="100"/>
      <c r="J793" s="190">
        <f t="shared" si="65"/>
        <v>0</v>
      </c>
      <c r="K793" s="101"/>
      <c r="L793" s="21"/>
      <c r="M793" s="102" t="s">
        <v>0</v>
      </c>
      <c r="N793" s="103" t="s">
        <v>24</v>
      </c>
      <c r="O793" s="104">
        <v>0</v>
      </c>
      <c r="P793" s="104">
        <f t="shared" si="66"/>
        <v>0</v>
      </c>
      <c r="Q793" s="104">
        <v>0</v>
      </c>
      <c r="R793" s="104">
        <f t="shared" si="67"/>
        <v>0</v>
      </c>
      <c r="S793" s="104">
        <v>0</v>
      </c>
      <c r="T793" s="105">
        <f t="shared" si="68"/>
        <v>0</v>
      </c>
      <c r="U793" s="20"/>
      <c r="V793" s="20"/>
      <c r="W793" s="20"/>
      <c r="X793" s="20"/>
      <c r="Y793" s="20"/>
      <c r="Z793" s="20"/>
      <c r="AA793" s="20"/>
      <c r="AB793" s="20"/>
      <c r="AC793" s="20"/>
      <c r="AD793" s="20"/>
      <c r="AE793" s="20"/>
      <c r="AR793" s="106" t="s">
        <v>190</v>
      </c>
      <c r="AT793" s="106" t="s">
        <v>111</v>
      </c>
      <c r="AU793" s="106" t="s">
        <v>116</v>
      </c>
      <c r="AY793" s="12" t="s">
        <v>109</v>
      </c>
      <c r="BE793" s="107">
        <f t="shared" si="69"/>
        <v>0</v>
      </c>
      <c r="BF793" s="107">
        <f t="shared" si="70"/>
        <v>0</v>
      </c>
      <c r="BG793" s="107">
        <f t="shared" si="71"/>
        <v>0</v>
      </c>
      <c r="BH793" s="107">
        <f t="shared" si="72"/>
        <v>0</v>
      </c>
      <c r="BI793" s="107">
        <f t="shared" si="73"/>
        <v>0</v>
      </c>
      <c r="BJ793" s="12" t="s">
        <v>116</v>
      </c>
      <c r="BK793" s="107">
        <f t="shared" si="74"/>
        <v>0</v>
      </c>
      <c r="BL793" s="12" t="s">
        <v>190</v>
      </c>
      <c r="BM793" s="106" t="s">
        <v>1076</v>
      </c>
    </row>
    <row r="794" spans="1:65" s="2" customFormat="1" ht="24.2" customHeight="1" x14ac:dyDescent="0.2">
      <c r="A794" s="20"/>
      <c r="B794" s="95"/>
      <c r="C794" s="96">
        <v>144</v>
      </c>
      <c r="D794" s="96" t="s">
        <v>111</v>
      </c>
      <c r="E794" s="97" t="s">
        <v>1077</v>
      </c>
      <c r="F794" s="98" t="s">
        <v>1078</v>
      </c>
      <c r="G794" s="99" t="s">
        <v>256</v>
      </c>
      <c r="H794" s="100">
        <v>25</v>
      </c>
      <c r="I794" s="100"/>
      <c r="J794" s="190">
        <f t="shared" si="65"/>
        <v>0</v>
      </c>
      <c r="K794" s="101"/>
      <c r="L794" s="21"/>
      <c r="M794" s="102" t="s">
        <v>0</v>
      </c>
      <c r="N794" s="103" t="s">
        <v>24</v>
      </c>
      <c r="O794" s="104">
        <v>0</v>
      </c>
      <c r="P794" s="104">
        <f t="shared" si="66"/>
        <v>0</v>
      </c>
      <c r="Q794" s="104">
        <v>0</v>
      </c>
      <c r="R794" s="104">
        <f t="shared" si="67"/>
        <v>0</v>
      </c>
      <c r="S794" s="104">
        <v>0</v>
      </c>
      <c r="T794" s="105">
        <f t="shared" si="68"/>
        <v>0</v>
      </c>
      <c r="U794" s="20"/>
      <c r="V794" s="20"/>
      <c r="W794" s="20"/>
      <c r="X794" s="20"/>
      <c r="Y794" s="20"/>
      <c r="Z794" s="20"/>
      <c r="AA794" s="20"/>
      <c r="AB794" s="20"/>
      <c r="AC794" s="20"/>
      <c r="AD794" s="20"/>
      <c r="AE794" s="20"/>
      <c r="AR794" s="106" t="s">
        <v>190</v>
      </c>
      <c r="AT794" s="106" t="s">
        <v>111</v>
      </c>
      <c r="AU794" s="106" t="s">
        <v>116</v>
      </c>
      <c r="AY794" s="12" t="s">
        <v>109</v>
      </c>
      <c r="BE794" s="107">
        <f t="shared" si="69"/>
        <v>0</v>
      </c>
      <c r="BF794" s="107">
        <f t="shared" si="70"/>
        <v>0</v>
      </c>
      <c r="BG794" s="107">
        <f t="shared" si="71"/>
        <v>0</v>
      </c>
      <c r="BH794" s="107">
        <f t="shared" si="72"/>
        <v>0</v>
      </c>
      <c r="BI794" s="107">
        <f t="shared" si="73"/>
        <v>0</v>
      </c>
      <c r="BJ794" s="12" t="s">
        <v>116</v>
      </c>
      <c r="BK794" s="107">
        <f t="shared" si="74"/>
        <v>0</v>
      </c>
      <c r="BL794" s="12" t="s">
        <v>190</v>
      </c>
      <c r="BM794" s="106" t="s">
        <v>1079</v>
      </c>
    </row>
    <row r="795" spans="1:65" s="2" customFormat="1" ht="24.2" customHeight="1" x14ac:dyDescent="0.2">
      <c r="A795" s="20"/>
      <c r="B795" s="95"/>
      <c r="C795" s="96">
        <v>145</v>
      </c>
      <c r="D795" s="96" t="s">
        <v>111</v>
      </c>
      <c r="E795" s="97" t="s">
        <v>1080</v>
      </c>
      <c r="F795" s="98" t="s">
        <v>1081</v>
      </c>
      <c r="G795" s="99" t="s">
        <v>256</v>
      </c>
      <c r="H795" s="100">
        <v>8</v>
      </c>
      <c r="I795" s="100"/>
      <c r="J795" s="190">
        <f t="shared" si="65"/>
        <v>0</v>
      </c>
      <c r="K795" s="101"/>
      <c r="L795" s="21"/>
      <c r="M795" s="102" t="s">
        <v>0</v>
      </c>
      <c r="N795" s="103" t="s">
        <v>24</v>
      </c>
      <c r="O795" s="104">
        <v>0</v>
      </c>
      <c r="P795" s="104">
        <f t="shared" si="66"/>
        <v>0</v>
      </c>
      <c r="Q795" s="104">
        <v>0</v>
      </c>
      <c r="R795" s="104">
        <f t="shared" si="67"/>
        <v>0</v>
      </c>
      <c r="S795" s="104">
        <v>0</v>
      </c>
      <c r="T795" s="105">
        <f t="shared" si="68"/>
        <v>0</v>
      </c>
      <c r="U795" s="20"/>
      <c r="V795" s="20"/>
      <c r="W795" s="20"/>
      <c r="X795" s="20"/>
      <c r="Y795" s="20"/>
      <c r="Z795" s="20"/>
      <c r="AA795" s="20"/>
      <c r="AB795" s="20"/>
      <c r="AC795" s="20"/>
      <c r="AD795" s="20"/>
      <c r="AE795" s="20"/>
      <c r="AR795" s="106" t="s">
        <v>190</v>
      </c>
      <c r="AT795" s="106" t="s">
        <v>111</v>
      </c>
      <c r="AU795" s="106" t="s">
        <v>116</v>
      </c>
      <c r="AY795" s="12" t="s">
        <v>109</v>
      </c>
      <c r="BE795" s="107">
        <f t="shared" si="69"/>
        <v>0</v>
      </c>
      <c r="BF795" s="107">
        <f t="shared" si="70"/>
        <v>0</v>
      </c>
      <c r="BG795" s="107">
        <f t="shared" si="71"/>
        <v>0</v>
      </c>
      <c r="BH795" s="107">
        <f t="shared" si="72"/>
        <v>0</v>
      </c>
      <c r="BI795" s="107">
        <f t="shared" si="73"/>
        <v>0</v>
      </c>
      <c r="BJ795" s="12" t="s">
        <v>116</v>
      </c>
      <c r="BK795" s="107">
        <f t="shared" si="74"/>
        <v>0</v>
      </c>
      <c r="BL795" s="12" t="s">
        <v>190</v>
      </c>
      <c r="BM795" s="106" t="s">
        <v>1082</v>
      </c>
    </row>
    <row r="796" spans="1:65" s="2" customFormat="1" ht="24.2" customHeight="1" x14ac:dyDescent="0.2">
      <c r="A796" s="20"/>
      <c r="B796" s="95"/>
      <c r="C796" s="96">
        <v>146</v>
      </c>
      <c r="D796" s="96" t="s">
        <v>111</v>
      </c>
      <c r="E796" s="97" t="s">
        <v>1083</v>
      </c>
      <c r="F796" s="98" t="s">
        <v>1084</v>
      </c>
      <c r="G796" s="99" t="s">
        <v>256</v>
      </c>
      <c r="H796" s="100">
        <v>14</v>
      </c>
      <c r="I796" s="100"/>
      <c r="J796" s="190">
        <f t="shared" si="65"/>
        <v>0</v>
      </c>
      <c r="K796" s="101"/>
      <c r="L796" s="21"/>
      <c r="M796" s="102" t="s">
        <v>0</v>
      </c>
      <c r="N796" s="103" t="s">
        <v>24</v>
      </c>
      <c r="O796" s="104">
        <v>0</v>
      </c>
      <c r="P796" s="104">
        <f t="shared" si="66"/>
        <v>0</v>
      </c>
      <c r="Q796" s="104">
        <v>0</v>
      </c>
      <c r="R796" s="104">
        <f t="shared" si="67"/>
        <v>0</v>
      </c>
      <c r="S796" s="104">
        <v>0</v>
      </c>
      <c r="T796" s="105">
        <f t="shared" si="68"/>
        <v>0</v>
      </c>
      <c r="U796" s="20"/>
      <c r="V796" s="20"/>
      <c r="W796" s="20"/>
      <c r="X796" s="20"/>
      <c r="Y796" s="20"/>
      <c r="Z796" s="20"/>
      <c r="AA796" s="20"/>
      <c r="AB796" s="20"/>
      <c r="AC796" s="20"/>
      <c r="AD796" s="20"/>
      <c r="AE796" s="20"/>
      <c r="AR796" s="106" t="s">
        <v>190</v>
      </c>
      <c r="AT796" s="106" t="s">
        <v>111</v>
      </c>
      <c r="AU796" s="106" t="s">
        <v>116</v>
      </c>
      <c r="AY796" s="12" t="s">
        <v>109</v>
      </c>
      <c r="BE796" s="107">
        <f t="shared" si="69"/>
        <v>0</v>
      </c>
      <c r="BF796" s="107">
        <f t="shared" si="70"/>
        <v>0</v>
      </c>
      <c r="BG796" s="107">
        <f t="shared" si="71"/>
        <v>0</v>
      </c>
      <c r="BH796" s="107">
        <f t="shared" si="72"/>
        <v>0</v>
      </c>
      <c r="BI796" s="107">
        <f t="shared" si="73"/>
        <v>0</v>
      </c>
      <c r="BJ796" s="12" t="s">
        <v>116</v>
      </c>
      <c r="BK796" s="107">
        <f t="shared" si="74"/>
        <v>0</v>
      </c>
      <c r="BL796" s="12" t="s">
        <v>190</v>
      </c>
      <c r="BM796" s="106" t="s">
        <v>1085</v>
      </c>
    </row>
    <row r="797" spans="1:65" s="2" customFormat="1" ht="33" customHeight="1" x14ac:dyDescent="0.2">
      <c r="A797" s="20"/>
      <c r="B797" s="95"/>
      <c r="C797" s="96">
        <v>147</v>
      </c>
      <c r="D797" s="96" t="s">
        <v>111</v>
      </c>
      <c r="E797" s="97" t="s">
        <v>1086</v>
      </c>
      <c r="F797" s="98" t="s">
        <v>1087</v>
      </c>
      <c r="G797" s="99" t="s">
        <v>256</v>
      </c>
      <c r="H797" s="100">
        <v>5</v>
      </c>
      <c r="I797" s="100"/>
      <c r="J797" s="190">
        <f t="shared" si="65"/>
        <v>0</v>
      </c>
      <c r="K797" s="101"/>
      <c r="L797" s="21"/>
      <c r="M797" s="102" t="s">
        <v>0</v>
      </c>
      <c r="N797" s="103" t="s">
        <v>24</v>
      </c>
      <c r="O797" s="104">
        <v>0</v>
      </c>
      <c r="P797" s="104">
        <f t="shared" si="66"/>
        <v>0</v>
      </c>
      <c r="Q797" s="104">
        <v>0</v>
      </c>
      <c r="R797" s="104">
        <f t="shared" si="67"/>
        <v>0</v>
      </c>
      <c r="S797" s="104">
        <v>0</v>
      </c>
      <c r="T797" s="105">
        <f t="shared" si="68"/>
        <v>0</v>
      </c>
      <c r="U797" s="20"/>
      <c r="V797" s="20"/>
      <c r="W797" s="20"/>
      <c r="X797" s="20"/>
      <c r="Y797" s="20"/>
      <c r="Z797" s="20"/>
      <c r="AA797" s="20"/>
      <c r="AB797" s="20"/>
      <c r="AC797" s="20"/>
      <c r="AD797" s="20"/>
      <c r="AE797" s="20"/>
      <c r="AR797" s="106" t="s">
        <v>190</v>
      </c>
      <c r="AT797" s="106" t="s">
        <v>111</v>
      </c>
      <c r="AU797" s="106" t="s">
        <v>116</v>
      </c>
      <c r="AY797" s="12" t="s">
        <v>109</v>
      </c>
      <c r="BE797" s="107">
        <f t="shared" si="69"/>
        <v>0</v>
      </c>
      <c r="BF797" s="107">
        <f t="shared" si="70"/>
        <v>0</v>
      </c>
      <c r="BG797" s="107">
        <f t="shared" si="71"/>
        <v>0</v>
      </c>
      <c r="BH797" s="107">
        <f t="shared" si="72"/>
        <v>0</v>
      </c>
      <c r="BI797" s="107">
        <f t="shared" si="73"/>
        <v>0</v>
      </c>
      <c r="BJ797" s="12" t="s">
        <v>116</v>
      </c>
      <c r="BK797" s="107">
        <f t="shared" si="74"/>
        <v>0</v>
      </c>
      <c r="BL797" s="12" t="s">
        <v>190</v>
      </c>
      <c r="BM797" s="106" t="s">
        <v>1088</v>
      </c>
    </row>
    <row r="798" spans="1:65" s="2" customFormat="1" ht="37.9" customHeight="1" x14ac:dyDescent="0.2">
      <c r="A798" s="20"/>
      <c r="B798" s="95"/>
      <c r="C798" s="96">
        <v>148</v>
      </c>
      <c r="D798" s="136" t="s">
        <v>216</v>
      </c>
      <c r="E798" s="137" t="s">
        <v>1089</v>
      </c>
      <c r="F798" s="138" t="s">
        <v>1090</v>
      </c>
      <c r="G798" s="139" t="s">
        <v>256</v>
      </c>
      <c r="H798" s="140">
        <v>5</v>
      </c>
      <c r="I798" s="140"/>
      <c r="J798" s="140">
        <f t="shared" si="65"/>
        <v>0</v>
      </c>
      <c r="K798" s="141"/>
      <c r="L798" s="142"/>
      <c r="M798" s="143" t="s">
        <v>0</v>
      </c>
      <c r="N798" s="144" t="s">
        <v>24</v>
      </c>
      <c r="O798" s="104">
        <v>0</v>
      </c>
      <c r="P798" s="104">
        <f t="shared" si="66"/>
        <v>0</v>
      </c>
      <c r="Q798" s="104">
        <v>0</v>
      </c>
      <c r="R798" s="104">
        <f t="shared" si="67"/>
        <v>0</v>
      </c>
      <c r="S798" s="104">
        <v>0</v>
      </c>
      <c r="T798" s="105">
        <f t="shared" si="68"/>
        <v>0</v>
      </c>
      <c r="U798" s="20"/>
      <c r="V798" s="20"/>
      <c r="W798" s="20"/>
      <c r="X798" s="20"/>
      <c r="Y798" s="20"/>
      <c r="Z798" s="20"/>
      <c r="AA798" s="20"/>
      <c r="AB798" s="20"/>
      <c r="AC798" s="20"/>
      <c r="AD798" s="20"/>
      <c r="AE798" s="20"/>
      <c r="AR798" s="106" t="s">
        <v>305</v>
      </c>
      <c r="AT798" s="106" t="s">
        <v>216</v>
      </c>
      <c r="AU798" s="106" t="s">
        <v>116</v>
      </c>
      <c r="AY798" s="12" t="s">
        <v>109</v>
      </c>
      <c r="BE798" s="107">
        <f t="shared" si="69"/>
        <v>0</v>
      </c>
      <c r="BF798" s="107">
        <f t="shared" si="70"/>
        <v>0</v>
      </c>
      <c r="BG798" s="107">
        <f t="shared" si="71"/>
        <v>0</v>
      </c>
      <c r="BH798" s="107">
        <f t="shared" si="72"/>
        <v>0</v>
      </c>
      <c r="BI798" s="107">
        <f t="shared" si="73"/>
        <v>0</v>
      </c>
      <c r="BJ798" s="12" t="s">
        <v>116</v>
      </c>
      <c r="BK798" s="107">
        <f t="shared" si="74"/>
        <v>0</v>
      </c>
      <c r="BL798" s="12" t="s">
        <v>190</v>
      </c>
      <c r="BM798" s="106" t="s">
        <v>1091</v>
      </c>
    </row>
    <row r="799" spans="1:65" s="2" customFormat="1" ht="24.2" customHeight="1" x14ac:dyDescent="0.2">
      <c r="A799" s="20"/>
      <c r="B799" s="95"/>
      <c r="C799" s="96">
        <v>149</v>
      </c>
      <c r="D799" s="136" t="s">
        <v>216</v>
      </c>
      <c r="E799" s="137" t="s">
        <v>1092</v>
      </c>
      <c r="F799" s="138" t="s">
        <v>1093</v>
      </c>
      <c r="G799" s="139" t="s">
        <v>256</v>
      </c>
      <c r="H799" s="140">
        <v>8</v>
      </c>
      <c r="I799" s="140"/>
      <c r="J799" s="140">
        <f t="shared" si="65"/>
        <v>0</v>
      </c>
      <c r="K799" s="141"/>
      <c r="L799" s="142"/>
      <c r="M799" s="143" t="s">
        <v>0</v>
      </c>
      <c r="N799" s="144" t="s">
        <v>24</v>
      </c>
      <c r="O799" s="104">
        <v>0</v>
      </c>
      <c r="P799" s="104">
        <f t="shared" si="66"/>
        <v>0</v>
      </c>
      <c r="Q799" s="104">
        <v>0</v>
      </c>
      <c r="R799" s="104">
        <f t="shared" si="67"/>
        <v>0</v>
      </c>
      <c r="S799" s="104">
        <v>0</v>
      </c>
      <c r="T799" s="105">
        <f t="shared" si="68"/>
        <v>0</v>
      </c>
      <c r="U799" s="20"/>
      <c r="V799" s="20"/>
      <c r="W799" s="20"/>
      <c r="X799" s="20"/>
      <c r="Y799" s="20"/>
      <c r="Z799" s="20"/>
      <c r="AA799" s="20"/>
      <c r="AB799" s="20"/>
      <c r="AC799" s="20"/>
      <c r="AD799" s="20"/>
      <c r="AE799" s="20"/>
      <c r="AR799" s="106" t="s">
        <v>305</v>
      </c>
      <c r="AT799" s="106" t="s">
        <v>216</v>
      </c>
      <c r="AU799" s="106" t="s">
        <v>116</v>
      </c>
      <c r="AY799" s="12" t="s">
        <v>109</v>
      </c>
      <c r="BE799" s="107">
        <f t="shared" si="69"/>
        <v>0</v>
      </c>
      <c r="BF799" s="107">
        <f t="shared" si="70"/>
        <v>0</v>
      </c>
      <c r="BG799" s="107">
        <f t="shared" si="71"/>
        <v>0</v>
      </c>
      <c r="BH799" s="107">
        <f t="shared" si="72"/>
        <v>0</v>
      </c>
      <c r="BI799" s="107">
        <f t="shared" si="73"/>
        <v>0</v>
      </c>
      <c r="BJ799" s="12" t="s">
        <v>116</v>
      </c>
      <c r="BK799" s="107">
        <f t="shared" si="74"/>
        <v>0</v>
      </c>
      <c r="BL799" s="12" t="s">
        <v>190</v>
      </c>
      <c r="BM799" s="106" t="s">
        <v>1094</v>
      </c>
    </row>
    <row r="800" spans="1:65" s="2" customFormat="1" ht="24.2" customHeight="1" x14ac:dyDescent="0.2">
      <c r="A800" s="20"/>
      <c r="B800" s="95"/>
      <c r="C800" s="96">
        <v>150</v>
      </c>
      <c r="D800" s="96" t="s">
        <v>111</v>
      </c>
      <c r="E800" s="97" t="s">
        <v>1095</v>
      </c>
      <c r="F800" s="98" t="s">
        <v>1096</v>
      </c>
      <c r="G800" s="99" t="s">
        <v>256</v>
      </c>
      <c r="H800" s="100">
        <v>4</v>
      </c>
      <c r="I800" s="100"/>
      <c r="J800" s="190">
        <f t="shared" ref="J800" si="75">SUM(H800*I800)</f>
        <v>0</v>
      </c>
      <c r="K800" s="101"/>
      <c r="L800" s="21"/>
      <c r="M800" s="102" t="s">
        <v>0</v>
      </c>
      <c r="N800" s="103" t="s">
        <v>24</v>
      </c>
      <c r="O800" s="104">
        <v>0</v>
      </c>
      <c r="P800" s="104">
        <f t="shared" si="66"/>
        <v>0</v>
      </c>
      <c r="Q800" s="104">
        <v>0</v>
      </c>
      <c r="R800" s="104">
        <f t="shared" si="67"/>
        <v>0</v>
      </c>
      <c r="S800" s="104">
        <v>0</v>
      </c>
      <c r="T800" s="105">
        <f t="shared" si="68"/>
        <v>0</v>
      </c>
      <c r="U800" s="20"/>
      <c r="V800" s="20"/>
      <c r="W800" s="20"/>
      <c r="X800" s="20"/>
      <c r="Y800" s="20"/>
      <c r="Z800" s="20"/>
      <c r="AA800" s="20"/>
      <c r="AB800" s="20"/>
      <c r="AC800" s="20"/>
      <c r="AD800" s="20"/>
      <c r="AE800" s="20"/>
      <c r="AR800" s="106" t="s">
        <v>190</v>
      </c>
      <c r="AT800" s="106" t="s">
        <v>111</v>
      </c>
      <c r="AU800" s="106" t="s">
        <v>116</v>
      </c>
      <c r="AY800" s="12" t="s">
        <v>109</v>
      </c>
      <c r="BE800" s="107">
        <f t="shared" si="69"/>
        <v>0</v>
      </c>
      <c r="BF800" s="107">
        <f t="shared" si="70"/>
        <v>0</v>
      </c>
      <c r="BG800" s="107">
        <f t="shared" si="71"/>
        <v>0</v>
      </c>
      <c r="BH800" s="107">
        <f t="shared" si="72"/>
        <v>0</v>
      </c>
      <c r="BI800" s="107">
        <f t="shared" si="73"/>
        <v>0</v>
      </c>
      <c r="BJ800" s="12" t="s">
        <v>116</v>
      </c>
      <c r="BK800" s="107">
        <f t="shared" si="74"/>
        <v>0</v>
      </c>
      <c r="BL800" s="12" t="s">
        <v>190</v>
      </c>
      <c r="BM800" s="106" t="s">
        <v>1097</v>
      </c>
    </row>
    <row r="801" spans="1:65" s="2" customFormat="1" ht="33" customHeight="1" x14ac:dyDescent="0.2">
      <c r="A801" s="20"/>
      <c r="B801" s="95"/>
      <c r="C801" s="96">
        <v>151</v>
      </c>
      <c r="D801" s="136" t="s">
        <v>216</v>
      </c>
      <c r="E801" s="137" t="s">
        <v>1098</v>
      </c>
      <c r="F801" s="138" t="s">
        <v>1099</v>
      </c>
      <c r="G801" s="139" t="s">
        <v>256</v>
      </c>
      <c r="H801" s="140">
        <v>4</v>
      </c>
      <c r="I801" s="140"/>
      <c r="J801" s="140">
        <f>SUM(H801*I801)</f>
        <v>0</v>
      </c>
      <c r="K801" s="141"/>
      <c r="L801" s="142"/>
      <c r="M801" s="143" t="s">
        <v>0</v>
      </c>
      <c r="N801" s="144" t="s">
        <v>24</v>
      </c>
      <c r="O801" s="104">
        <v>0</v>
      </c>
      <c r="P801" s="104">
        <f t="shared" si="66"/>
        <v>0</v>
      </c>
      <c r="Q801" s="104">
        <v>0</v>
      </c>
      <c r="R801" s="104">
        <f t="shared" si="67"/>
        <v>0</v>
      </c>
      <c r="S801" s="104">
        <v>0</v>
      </c>
      <c r="T801" s="105">
        <f t="shared" si="68"/>
        <v>0</v>
      </c>
      <c r="U801" s="20"/>
      <c r="V801" s="20"/>
      <c r="W801" s="20"/>
      <c r="X801" s="20"/>
      <c r="Y801" s="20"/>
      <c r="Z801" s="20"/>
      <c r="AA801" s="20"/>
      <c r="AB801" s="20"/>
      <c r="AC801" s="20"/>
      <c r="AD801" s="20"/>
      <c r="AE801" s="20"/>
      <c r="AR801" s="106" t="s">
        <v>305</v>
      </c>
      <c r="AT801" s="106" t="s">
        <v>216</v>
      </c>
      <c r="AU801" s="106" t="s">
        <v>116</v>
      </c>
      <c r="AY801" s="12" t="s">
        <v>109</v>
      </c>
      <c r="BE801" s="107">
        <f t="shared" si="69"/>
        <v>0</v>
      </c>
      <c r="BF801" s="107">
        <f t="shared" si="70"/>
        <v>0</v>
      </c>
      <c r="BG801" s="107">
        <f t="shared" si="71"/>
        <v>0</v>
      </c>
      <c r="BH801" s="107">
        <f t="shared" si="72"/>
        <v>0</v>
      </c>
      <c r="BI801" s="107">
        <f t="shared" si="73"/>
        <v>0</v>
      </c>
      <c r="BJ801" s="12" t="s">
        <v>116</v>
      </c>
      <c r="BK801" s="107">
        <f t="shared" si="74"/>
        <v>0</v>
      </c>
      <c r="BL801" s="12" t="s">
        <v>190</v>
      </c>
      <c r="BM801" s="106" t="s">
        <v>1100</v>
      </c>
    </row>
    <row r="802" spans="1:65" s="2" customFormat="1" ht="16.5" customHeight="1" x14ac:dyDescent="0.2">
      <c r="A802" s="20"/>
      <c r="B802" s="95"/>
      <c r="C802" s="96">
        <v>152</v>
      </c>
      <c r="D802" s="96" t="s">
        <v>111</v>
      </c>
      <c r="E802" s="97" t="s">
        <v>1101</v>
      </c>
      <c r="F802" s="98" t="s">
        <v>1102</v>
      </c>
      <c r="G802" s="99" t="s">
        <v>256</v>
      </c>
      <c r="H802" s="100">
        <v>4</v>
      </c>
      <c r="I802" s="100"/>
      <c r="J802" s="190">
        <f t="shared" ref="J802:J806" si="76">SUM(H802*I802)</f>
        <v>0</v>
      </c>
      <c r="K802" s="101"/>
      <c r="L802" s="21"/>
      <c r="M802" s="102" t="s">
        <v>0</v>
      </c>
      <c r="N802" s="103" t="s">
        <v>24</v>
      </c>
      <c r="O802" s="104">
        <v>0</v>
      </c>
      <c r="P802" s="104">
        <f t="shared" si="66"/>
        <v>0</v>
      </c>
      <c r="Q802" s="104">
        <v>0</v>
      </c>
      <c r="R802" s="104">
        <f t="shared" si="67"/>
        <v>0</v>
      </c>
      <c r="S802" s="104">
        <v>0</v>
      </c>
      <c r="T802" s="105">
        <f t="shared" si="68"/>
        <v>0</v>
      </c>
      <c r="U802" s="20"/>
      <c r="V802" s="20"/>
      <c r="W802" s="20"/>
      <c r="X802" s="20"/>
      <c r="Y802" s="20"/>
      <c r="Z802" s="20"/>
      <c r="AA802" s="20"/>
      <c r="AB802" s="20"/>
      <c r="AC802" s="20"/>
      <c r="AD802" s="20"/>
      <c r="AE802" s="20"/>
      <c r="AR802" s="106" t="s">
        <v>190</v>
      </c>
      <c r="AT802" s="106" t="s">
        <v>111</v>
      </c>
      <c r="AU802" s="106" t="s">
        <v>116</v>
      </c>
      <c r="AY802" s="12" t="s">
        <v>109</v>
      </c>
      <c r="BE802" s="107">
        <f t="shared" si="69"/>
        <v>0</v>
      </c>
      <c r="BF802" s="107">
        <f t="shared" si="70"/>
        <v>0</v>
      </c>
      <c r="BG802" s="107">
        <f t="shared" si="71"/>
        <v>0</v>
      </c>
      <c r="BH802" s="107">
        <f t="shared" si="72"/>
        <v>0</v>
      </c>
      <c r="BI802" s="107">
        <f t="shared" si="73"/>
        <v>0</v>
      </c>
      <c r="BJ802" s="12" t="s">
        <v>116</v>
      </c>
      <c r="BK802" s="107">
        <f t="shared" si="74"/>
        <v>0</v>
      </c>
      <c r="BL802" s="12" t="s">
        <v>190</v>
      </c>
      <c r="BM802" s="106" t="s">
        <v>1103</v>
      </c>
    </row>
    <row r="803" spans="1:65" s="2" customFormat="1" ht="21.75" customHeight="1" x14ac:dyDescent="0.2">
      <c r="A803" s="20"/>
      <c r="B803" s="95"/>
      <c r="C803" s="96">
        <v>153</v>
      </c>
      <c r="D803" s="96" t="s">
        <v>111</v>
      </c>
      <c r="E803" s="97" t="s">
        <v>1104</v>
      </c>
      <c r="F803" s="98" t="s">
        <v>1105</v>
      </c>
      <c r="G803" s="99" t="s">
        <v>256</v>
      </c>
      <c r="H803" s="100">
        <v>4</v>
      </c>
      <c r="I803" s="100"/>
      <c r="J803" s="190">
        <f t="shared" si="76"/>
        <v>0</v>
      </c>
      <c r="K803" s="101"/>
      <c r="L803" s="21"/>
      <c r="M803" s="102" t="s">
        <v>0</v>
      </c>
      <c r="N803" s="103" t="s">
        <v>24</v>
      </c>
      <c r="O803" s="104">
        <v>0</v>
      </c>
      <c r="P803" s="104">
        <f t="shared" si="66"/>
        <v>0</v>
      </c>
      <c r="Q803" s="104">
        <v>0</v>
      </c>
      <c r="R803" s="104">
        <f t="shared" si="67"/>
        <v>0</v>
      </c>
      <c r="S803" s="104">
        <v>0</v>
      </c>
      <c r="T803" s="105">
        <f t="shared" si="68"/>
        <v>0</v>
      </c>
      <c r="U803" s="20"/>
      <c r="V803" s="20"/>
      <c r="W803" s="20"/>
      <c r="X803" s="20"/>
      <c r="Y803" s="20"/>
      <c r="Z803" s="20"/>
      <c r="AA803" s="20"/>
      <c r="AB803" s="20"/>
      <c r="AC803" s="20"/>
      <c r="AD803" s="20"/>
      <c r="AE803" s="20"/>
      <c r="AR803" s="106" t="s">
        <v>190</v>
      </c>
      <c r="AT803" s="106" t="s">
        <v>111</v>
      </c>
      <c r="AU803" s="106" t="s">
        <v>116</v>
      </c>
      <c r="AY803" s="12" t="s">
        <v>109</v>
      </c>
      <c r="BE803" s="107">
        <f t="shared" si="69"/>
        <v>0</v>
      </c>
      <c r="BF803" s="107">
        <f t="shared" si="70"/>
        <v>0</v>
      </c>
      <c r="BG803" s="107">
        <f t="shared" si="71"/>
        <v>0</v>
      </c>
      <c r="BH803" s="107">
        <f t="shared" si="72"/>
        <v>0</v>
      </c>
      <c r="BI803" s="107">
        <f t="shared" si="73"/>
        <v>0</v>
      </c>
      <c r="BJ803" s="12" t="s">
        <v>116</v>
      </c>
      <c r="BK803" s="107">
        <f t="shared" si="74"/>
        <v>0</v>
      </c>
      <c r="BL803" s="12" t="s">
        <v>190</v>
      </c>
      <c r="BM803" s="106" t="s">
        <v>1106</v>
      </c>
    </row>
    <row r="804" spans="1:65" s="2" customFormat="1" ht="24.2" customHeight="1" x14ac:dyDescent="0.2">
      <c r="A804" s="20"/>
      <c r="B804" s="95"/>
      <c r="C804" s="96">
        <v>154</v>
      </c>
      <c r="D804" s="96" t="s">
        <v>111</v>
      </c>
      <c r="E804" s="97" t="s">
        <v>1107</v>
      </c>
      <c r="F804" s="98" t="s">
        <v>1108</v>
      </c>
      <c r="G804" s="99" t="s">
        <v>362</v>
      </c>
      <c r="H804" s="100">
        <v>347</v>
      </c>
      <c r="I804" s="100"/>
      <c r="J804" s="190">
        <f t="shared" si="76"/>
        <v>0</v>
      </c>
      <c r="K804" s="101"/>
      <c r="L804" s="21"/>
      <c r="M804" s="102" t="s">
        <v>0</v>
      </c>
      <c r="N804" s="103" t="s">
        <v>24</v>
      </c>
      <c r="O804" s="104">
        <v>0</v>
      </c>
      <c r="P804" s="104">
        <f t="shared" si="66"/>
        <v>0</v>
      </c>
      <c r="Q804" s="104">
        <v>0</v>
      </c>
      <c r="R804" s="104">
        <f t="shared" si="67"/>
        <v>0</v>
      </c>
      <c r="S804" s="104">
        <v>0</v>
      </c>
      <c r="T804" s="105">
        <f t="shared" si="68"/>
        <v>0</v>
      </c>
      <c r="U804" s="20"/>
      <c r="V804" s="20"/>
      <c r="W804" s="20"/>
      <c r="X804" s="20"/>
      <c r="Y804" s="20"/>
      <c r="Z804" s="20"/>
      <c r="AA804" s="20"/>
      <c r="AB804" s="20"/>
      <c r="AC804" s="20"/>
      <c r="AD804" s="20"/>
      <c r="AE804" s="20"/>
      <c r="AR804" s="106" t="s">
        <v>190</v>
      </c>
      <c r="AT804" s="106" t="s">
        <v>111</v>
      </c>
      <c r="AU804" s="106" t="s">
        <v>116</v>
      </c>
      <c r="AY804" s="12" t="s">
        <v>109</v>
      </c>
      <c r="BE804" s="107">
        <f t="shared" si="69"/>
        <v>0</v>
      </c>
      <c r="BF804" s="107">
        <f t="shared" si="70"/>
        <v>0</v>
      </c>
      <c r="BG804" s="107">
        <f t="shared" si="71"/>
        <v>0</v>
      </c>
      <c r="BH804" s="107">
        <f t="shared" si="72"/>
        <v>0</v>
      </c>
      <c r="BI804" s="107">
        <f t="shared" si="73"/>
        <v>0</v>
      </c>
      <c r="BJ804" s="12" t="s">
        <v>116</v>
      </c>
      <c r="BK804" s="107">
        <f t="shared" si="74"/>
        <v>0</v>
      </c>
      <c r="BL804" s="12" t="s">
        <v>190</v>
      </c>
      <c r="BM804" s="106" t="s">
        <v>1109</v>
      </c>
    </row>
    <row r="805" spans="1:65" s="2" customFormat="1" ht="16.5" customHeight="1" x14ac:dyDescent="0.2">
      <c r="A805" s="20"/>
      <c r="B805" s="95"/>
      <c r="C805" s="96">
        <v>155</v>
      </c>
      <c r="D805" s="96" t="s">
        <v>111</v>
      </c>
      <c r="E805" s="97" t="s">
        <v>1110</v>
      </c>
      <c r="F805" s="98" t="s">
        <v>1111</v>
      </c>
      <c r="G805" s="99" t="s">
        <v>219</v>
      </c>
      <c r="H805" s="100">
        <v>550</v>
      </c>
      <c r="I805" s="100"/>
      <c r="J805" s="190">
        <f t="shared" si="76"/>
        <v>0</v>
      </c>
      <c r="K805" s="101"/>
      <c r="L805" s="21"/>
      <c r="M805" s="102" t="s">
        <v>0</v>
      </c>
      <c r="N805" s="103" t="s">
        <v>24</v>
      </c>
      <c r="O805" s="104">
        <v>0</v>
      </c>
      <c r="P805" s="104">
        <f t="shared" si="66"/>
        <v>0</v>
      </c>
      <c r="Q805" s="104">
        <v>0</v>
      </c>
      <c r="R805" s="104">
        <f t="shared" si="67"/>
        <v>0</v>
      </c>
      <c r="S805" s="104">
        <v>0</v>
      </c>
      <c r="T805" s="105">
        <f t="shared" si="68"/>
        <v>0</v>
      </c>
      <c r="U805" s="20"/>
      <c r="V805" s="20"/>
      <c r="W805" s="20"/>
      <c r="X805" s="20"/>
      <c r="Y805" s="20"/>
      <c r="Z805" s="20"/>
      <c r="AA805" s="20"/>
      <c r="AB805" s="20"/>
      <c r="AC805" s="20"/>
      <c r="AD805" s="20"/>
      <c r="AE805" s="20"/>
      <c r="AR805" s="106" t="s">
        <v>190</v>
      </c>
      <c r="AT805" s="106" t="s">
        <v>111</v>
      </c>
      <c r="AU805" s="106" t="s">
        <v>116</v>
      </c>
      <c r="AY805" s="12" t="s">
        <v>109</v>
      </c>
      <c r="BE805" s="107">
        <f t="shared" si="69"/>
        <v>0</v>
      </c>
      <c r="BF805" s="107">
        <f t="shared" si="70"/>
        <v>0</v>
      </c>
      <c r="BG805" s="107">
        <f t="shared" si="71"/>
        <v>0</v>
      </c>
      <c r="BH805" s="107">
        <f t="shared" si="72"/>
        <v>0</v>
      </c>
      <c r="BI805" s="107">
        <f t="shared" si="73"/>
        <v>0</v>
      </c>
      <c r="BJ805" s="12" t="s">
        <v>116</v>
      </c>
      <c r="BK805" s="107">
        <f t="shared" si="74"/>
        <v>0</v>
      </c>
      <c r="BL805" s="12" t="s">
        <v>190</v>
      </c>
      <c r="BM805" s="106" t="s">
        <v>1112</v>
      </c>
    </row>
    <row r="806" spans="1:65" s="2" customFormat="1" ht="24.2" customHeight="1" x14ac:dyDescent="0.2">
      <c r="A806" s="20"/>
      <c r="B806" s="95"/>
      <c r="C806" s="96">
        <v>156</v>
      </c>
      <c r="D806" s="96" t="s">
        <v>111</v>
      </c>
      <c r="E806" s="97" t="s">
        <v>1113</v>
      </c>
      <c r="F806" s="98" t="s">
        <v>1114</v>
      </c>
      <c r="G806" s="99" t="s">
        <v>950</v>
      </c>
      <c r="H806" s="100">
        <v>94.603999999999999</v>
      </c>
      <c r="I806" s="100"/>
      <c r="J806" s="190">
        <f t="shared" si="76"/>
        <v>0</v>
      </c>
      <c r="K806" s="101"/>
      <c r="L806" s="21"/>
      <c r="M806" s="102" t="s">
        <v>0</v>
      </c>
      <c r="N806" s="103" t="s">
        <v>24</v>
      </c>
      <c r="O806" s="104">
        <v>0</v>
      </c>
      <c r="P806" s="104">
        <f t="shared" si="66"/>
        <v>0</v>
      </c>
      <c r="Q806" s="104">
        <v>0</v>
      </c>
      <c r="R806" s="104">
        <f t="shared" si="67"/>
        <v>0</v>
      </c>
      <c r="S806" s="104">
        <v>0</v>
      </c>
      <c r="T806" s="105">
        <f t="shared" si="68"/>
        <v>0</v>
      </c>
      <c r="U806" s="20"/>
      <c r="V806" s="20"/>
      <c r="W806" s="20"/>
      <c r="X806" s="20"/>
      <c r="Y806" s="20"/>
      <c r="Z806" s="20"/>
      <c r="AA806" s="20"/>
      <c r="AB806" s="20"/>
      <c r="AC806" s="20"/>
      <c r="AD806" s="20"/>
      <c r="AE806" s="20"/>
      <c r="AR806" s="106" t="s">
        <v>190</v>
      </c>
      <c r="AT806" s="106" t="s">
        <v>111</v>
      </c>
      <c r="AU806" s="106" t="s">
        <v>116</v>
      </c>
      <c r="AY806" s="12" t="s">
        <v>109</v>
      </c>
      <c r="BE806" s="107">
        <f t="shared" si="69"/>
        <v>0</v>
      </c>
      <c r="BF806" s="107">
        <f t="shared" si="70"/>
        <v>0</v>
      </c>
      <c r="BG806" s="107">
        <f t="shared" si="71"/>
        <v>0</v>
      </c>
      <c r="BH806" s="107">
        <f t="shared" si="72"/>
        <v>0</v>
      </c>
      <c r="BI806" s="107">
        <f t="shared" si="73"/>
        <v>0</v>
      </c>
      <c r="BJ806" s="12" t="s">
        <v>116</v>
      </c>
      <c r="BK806" s="107">
        <f t="shared" si="74"/>
        <v>0</v>
      </c>
      <c r="BL806" s="12" t="s">
        <v>190</v>
      </c>
      <c r="BM806" s="106" t="s">
        <v>1115</v>
      </c>
    </row>
    <row r="807" spans="1:65" s="7" customFormat="1" ht="22.9" customHeight="1" x14ac:dyDescent="0.2">
      <c r="B807" s="85"/>
      <c r="D807" s="86" t="s">
        <v>40</v>
      </c>
      <c r="E807" s="94" t="s">
        <v>1116</v>
      </c>
      <c r="F807" s="94" t="s">
        <v>1117</v>
      </c>
      <c r="I807" s="178"/>
      <c r="J807" s="180">
        <f>SUM(J808:J844)</f>
        <v>0</v>
      </c>
      <c r="L807" s="85"/>
      <c r="M807" s="88"/>
      <c r="N807" s="89"/>
      <c r="O807" s="89"/>
      <c r="P807" s="90">
        <f>SUM(P808:P844)</f>
        <v>0</v>
      </c>
      <c r="Q807" s="89"/>
      <c r="R807" s="90">
        <f>SUM(R808:R844)</f>
        <v>0</v>
      </c>
      <c r="S807" s="89"/>
      <c r="T807" s="91">
        <f>SUM(T808:T844)</f>
        <v>0</v>
      </c>
      <c r="AR807" s="86" t="s">
        <v>116</v>
      </c>
      <c r="AT807" s="92" t="s">
        <v>40</v>
      </c>
      <c r="AU807" s="92" t="s">
        <v>42</v>
      </c>
      <c r="AY807" s="86" t="s">
        <v>109</v>
      </c>
      <c r="BK807" s="93">
        <f>SUM(BK808:BK844)</f>
        <v>0</v>
      </c>
    </row>
    <row r="808" spans="1:65" s="2" customFormat="1" ht="24.2" customHeight="1" x14ac:dyDescent="0.2">
      <c r="A808" s="20"/>
      <c r="B808" s="95"/>
      <c r="C808" s="96">
        <v>157</v>
      </c>
      <c r="D808" s="96" t="s">
        <v>111</v>
      </c>
      <c r="E808" s="97" t="s">
        <v>1118</v>
      </c>
      <c r="F808" s="98" t="s">
        <v>1119</v>
      </c>
      <c r="G808" s="99" t="s">
        <v>362</v>
      </c>
      <c r="H808" s="100">
        <v>56</v>
      </c>
      <c r="I808" s="100"/>
      <c r="J808" s="190">
        <f t="shared" ref="J808:J819" si="77">SUM(H808*I808)</f>
        <v>0</v>
      </c>
      <c r="K808" s="101"/>
      <c r="L808" s="21"/>
      <c r="M808" s="102" t="s">
        <v>0</v>
      </c>
      <c r="N808" s="103" t="s">
        <v>24</v>
      </c>
      <c r="O808" s="104">
        <v>0</v>
      </c>
      <c r="P808" s="104">
        <f t="shared" ref="P808:P839" si="78">O808*H808</f>
        <v>0</v>
      </c>
      <c r="Q808" s="104">
        <v>0</v>
      </c>
      <c r="R808" s="104">
        <f t="shared" ref="R808:R839" si="79">Q808*H808</f>
        <v>0</v>
      </c>
      <c r="S808" s="104">
        <v>0</v>
      </c>
      <c r="T808" s="105">
        <f t="shared" ref="T808:T839" si="80">S808*H808</f>
        <v>0</v>
      </c>
      <c r="U808" s="20"/>
      <c r="V808" s="20"/>
      <c r="W808" s="20"/>
      <c r="X808" s="20"/>
      <c r="Y808" s="20"/>
      <c r="Z808" s="20"/>
      <c r="AA808" s="20"/>
      <c r="AB808" s="20"/>
      <c r="AC808" s="20"/>
      <c r="AD808" s="20"/>
      <c r="AE808" s="20"/>
      <c r="AR808" s="106" t="s">
        <v>190</v>
      </c>
      <c r="AT808" s="106" t="s">
        <v>111</v>
      </c>
      <c r="AU808" s="106" t="s">
        <v>116</v>
      </c>
      <c r="AY808" s="12" t="s">
        <v>109</v>
      </c>
      <c r="BE808" s="107">
        <f t="shared" ref="BE808:BE839" si="81">IF(N808="základná",J808,0)</f>
        <v>0</v>
      </c>
      <c r="BF808" s="107">
        <f t="shared" ref="BF808:BF839" si="82">IF(N808="znížená",J808,0)</f>
        <v>0</v>
      </c>
      <c r="BG808" s="107">
        <f t="shared" ref="BG808:BG839" si="83">IF(N808="zákl. prenesená",J808,0)</f>
        <v>0</v>
      </c>
      <c r="BH808" s="107">
        <f t="shared" ref="BH808:BH839" si="84">IF(N808="zníž. prenesená",J808,0)</f>
        <v>0</v>
      </c>
      <c r="BI808" s="107">
        <f t="shared" ref="BI808:BI839" si="85">IF(N808="nulová",J808,0)</f>
        <v>0</v>
      </c>
      <c r="BJ808" s="12" t="s">
        <v>116</v>
      </c>
      <c r="BK808" s="107">
        <f t="shared" ref="BK808:BK839" si="86">ROUND(I808*H808,2)</f>
        <v>0</v>
      </c>
      <c r="BL808" s="12" t="s">
        <v>190</v>
      </c>
      <c r="BM808" s="106" t="s">
        <v>1120</v>
      </c>
    </row>
    <row r="809" spans="1:65" s="2" customFormat="1" ht="24.2" customHeight="1" x14ac:dyDescent="0.2">
      <c r="A809" s="20"/>
      <c r="B809" s="95"/>
      <c r="C809" s="96">
        <v>158</v>
      </c>
      <c r="D809" s="96" t="s">
        <v>111</v>
      </c>
      <c r="E809" s="97" t="s">
        <v>1121</v>
      </c>
      <c r="F809" s="98" t="s">
        <v>1122</v>
      </c>
      <c r="G809" s="99" t="s">
        <v>362</v>
      </c>
      <c r="H809" s="100">
        <v>26</v>
      </c>
      <c r="I809" s="100"/>
      <c r="J809" s="190">
        <f t="shared" si="77"/>
        <v>0</v>
      </c>
      <c r="K809" s="101"/>
      <c r="L809" s="21"/>
      <c r="M809" s="102" t="s">
        <v>0</v>
      </c>
      <c r="N809" s="103" t="s">
        <v>24</v>
      </c>
      <c r="O809" s="104">
        <v>0</v>
      </c>
      <c r="P809" s="104">
        <f t="shared" si="78"/>
        <v>0</v>
      </c>
      <c r="Q809" s="104">
        <v>0</v>
      </c>
      <c r="R809" s="104">
        <f t="shared" si="79"/>
        <v>0</v>
      </c>
      <c r="S809" s="104">
        <v>0</v>
      </c>
      <c r="T809" s="105">
        <f t="shared" si="80"/>
        <v>0</v>
      </c>
      <c r="U809" s="20"/>
      <c r="V809" s="20"/>
      <c r="W809" s="20"/>
      <c r="X809" s="20"/>
      <c r="Y809" s="20"/>
      <c r="Z809" s="20"/>
      <c r="AA809" s="20"/>
      <c r="AB809" s="20"/>
      <c r="AC809" s="20"/>
      <c r="AD809" s="20"/>
      <c r="AE809" s="20"/>
      <c r="AR809" s="106" t="s">
        <v>190</v>
      </c>
      <c r="AT809" s="106" t="s">
        <v>111</v>
      </c>
      <c r="AU809" s="106" t="s">
        <v>116</v>
      </c>
      <c r="AY809" s="12" t="s">
        <v>109</v>
      </c>
      <c r="BE809" s="107">
        <f t="shared" si="81"/>
        <v>0</v>
      </c>
      <c r="BF809" s="107">
        <f t="shared" si="82"/>
        <v>0</v>
      </c>
      <c r="BG809" s="107">
        <f t="shared" si="83"/>
        <v>0</v>
      </c>
      <c r="BH809" s="107">
        <f t="shared" si="84"/>
        <v>0</v>
      </c>
      <c r="BI809" s="107">
        <f t="shared" si="85"/>
        <v>0</v>
      </c>
      <c r="BJ809" s="12" t="s">
        <v>116</v>
      </c>
      <c r="BK809" s="107">
        <f t="shared" si="86"/>
        <v>0</v>
      </c>
      <c r="BL809" s="12" t="s">
        <v>190</v>
      </c>
      <c r="BM809" s="106" t="s">
        <v>1123</v>
      </c>
    </row>
    <row r="810" spans="1:65" s="2" customFormat="1" ht="24.2" customHeight="1" x14ac:dyDescent="0.2">
      <c r="A810" s="20"/>
      <c r="B810" s="95"/>
      <c r="C810" s="96">
        <v>159</v>
      </c>
      <c r="D810" s="96" t="s">
        <v>111</v>
      </c>
      <c r="E810" s="97" t="s">
        <v>1124</v>
      </c>
      <c r="F810" s="98" t="s">
        <v>1125</v>
      </c>
      <c r="G810" s="99" t="s">
        <v>362</v>
      </c>
      <c r="H810" s="100">
        <v>64</v>
      </c>
      <c r="I810" s="100"/>
      <c r="J810" s="190">
        <f t="shared" si="77"/>
        <v>0</v>
      </c>
      <c r="K810" s="101"/>
      <c r="L810" s="21"/>
      <c r="M810" s="102" t="s">
        <v>0</v>
      </c>
      <c r="N810" s="103" t="s">
        <v>24</v>
      </c>
      <c r="O810" s="104">
        <v>0</v>
      </c>
      <c r="P810" s="104">
        <f t="shared" si="78"/>
        <v>0</v>
      </c>
      <c r="Q810" s="104">
        <v>0</v>
      </c>
      <c r="R810" s="104">
        <f t="shared" si="79"/>
        <v>0</v>
      </c>
      <c r="S810" s="104">
        <v>0</v>
      </c>
      <c r="T810" s="105">
        <f t="shared" si="80"/>
        <v>0</v>
      </c>
      <c r="U810" s="20"/>
      <c r="V810" s="20"/>
      <c r="W810" s="20"/>
      <c r="X810" s="20"/>
      <c r="Y810" s="20"/>
      <c r="Z810" s="20"/>
      <c r="AA810" s="20"/>
      <c r="AB810" s="20"/>
      <c r="AC810" s="20"/>
      <c r="AD810" s="20"/>
      <c r="AE810" s="20"/>
      <c r="AR810" s="106" t="s">
        <v>190</v>
      </c>
      <c r="AT810" s="106" t="s">
        <v>111</v>
      </c>
      <c r="AU810" s="106" t="s">
        <v>116</v>
      </c>
      <c r="AY810" s="12" t="s">
        <v>109</v>
      </c>
      <c r="BE810" s="107">
        <f t="shared" si="81"/>
        <v>0</v>
      </c>
      <c r="BF810" s="107">
        <f t="shared" si="82"/>
        <v>0</v>
      </c>
      <c r="BG810" s="107">
        <f t="shared" si="83"/>
        <v>0</v>
      </c>
      <c r="BH810" s="107">
        <f t="shared" si="84"/>
        <v>0</v>
      </c>
      <c r="BI810" s="107">
        <f t="shared" si="85"/>
        <v>0</v>
      </c>
      <c r="BJ810" s="12" t="s">
        <v>116</v>
      </c>
      <c r="BK810" s="107">
        <f t="shared" si="86"/>
        <v>0</v>
      </c>
      <c r="BL810" s="12" t="s">
        <v>190</v>
      </c>
      <c r="BM810" s="106" t="s">
        <v>1126</v>
      </c>
    </row>
    <row r="811" spans="1:65" s="2" customFormat="1" ht="24.2" customHeight="1" x14ac:dyDescent="0.2">
      <c r="A811" s="20"/>
      <c r="B811" s="95"/>
      <c r="C811" s="96">
        <v>160</v>
      </c>
      <c r="D811" s="96" t="s">
        <v>111</v>
      </c>
      <c r="E811" s="97" t="s">
        <v>1127</v>
      </c>
      <c r="F811" s="98" t="s">
        <v>1128</v>
      </c>
      <c r="G811" s="99" t="s">
        <v>362</v>
      </c>
      <c r="H811" s="100">
        <v>42</v>
      </c>
      <c r="I811" s="100"/>
      <c r="J811" s="190">
        <f t="shared" si="77"/>
        <v>0</v>
      </c>
      <c r="K811" s="101"/>
      <c r="L811" s="21"/>
      <c r="M811" s="102" t="s">
        <v>0</v>
      </c>
      <c r="N811" s="103" t="s">
        <v>24</v>
      </c>
      <c r="O811" s="104">
        <v>0</v>
      </c>
      <c r="P811" s="104">
        <f t="shared" si="78"/>
        <v>0</v>
      </c>
      <c r="Q811" s="104">
        <v>0</v>
      </c>
      <c r="R811" s="104">
        <f t="shared" si="79"/>
        <v>0</v>
      </c>
      <c r="S811" s="104">
        <v>0</v>
      </c>
      <c r="T811" s="105">
        <f t="shared" si="80"/>
        <v>0</v>
      </c>
      <c r="U811" s="20"/>
      <c r="V811" s="20"/>
      <c r="W811" s="20"/>
      <c r="X811" s="20"/>
      <c r="Y811" s="20"/>
      <c r="Z811" s="20"/>
      <c r="AA811" s="20"/>
      <c r="AB811" s="20"/>
      <c r="AC811" s="20"/>
      <c r="AD811" s="20"/>
      <c r="AE811" s="20"/>
      <c r="AR811" s="106" t="s">
        <v>190</v>
      </c>
      <c r="AT811" s="106" t="s">
        <v>111</v>
      </c>
      <c r="AU811" s="106" t="s">
        <v>116</v>
      </c>
      <c r="AY811" s="12" t="s">
        <v>109</v>
      </c>
      <c r="BE811" s="107">
        <f t="shared" si="81"/>
        <v>0</v>
      </c>
      <c r="BF811" s="107">
        <f t="shared" si="82"/>
        <v>0</v>
      </c>
      <c r="BG811" s="107">
        <f t="shared" si="83"/>
        <v>0</v>
      </c>
      <c r="BH811" s="107">
        <f t="shared" si="84"/>
        <v>0</v>
      </c>
      <c r="BI811" s="107">
        <f t="shared" si="85"/>
        <v>0</v>
      </c>
      <c r="BJ811" s="12" t="s">
        <v>116</v>
      </c>
      <c r="BK811" s="107">
        <f t="shared" si="86"/>
        <v>0</v>
      </c>
      <c r="BL811" s="12" t="s">
        <v>190</v>
      </c>
      <c r="BM811" s="106" t="s">
        <v>1129</v>
      </c>
    </row>
    <row r="812" spans="1:65" s="2" customFormat="1" ht="24.2" customHeight="1" x14ac:dyDescent="0.2">
      <c r="A812" s="20"/>
      <c r="B812" s="95"/>
      <c r="C812" s="96">
        <v>161</v>
      </c>
      <c r="D812" s="96" t="s">
        <v>111</v>
      </c>
      <c r="E812" s="97" t="s">
        <v>1130</v>
      </c>
      <c r="F812" s="98" t="s">
        <v>1131</v>
      </c>
      <c r="G812" s="99" t="s">
        <v>362</v>
      </c>
      <c r="H812" s="100">
        <v>98</v>
      </c>
      <c r="I812" s="100"/>
      <c r="J812" s="190">
        <f t="shared" si="77"/>
        <v>0</v>
      </c>
      <c r="K812" s="101"/>
      <c r="L812" s="21"/>
      <c r="M812" s="102" t="s">
        <v>0</v>
      </c>
      <c r="N812" s="103" t="s">
        <v>24</v>
      </c>
      <c r="O812" s="104">
        <v>0</v>
      </c>
      <c r="P812" s="104">
        <f t="shared" si="78"/>
        <v>0</v>
      </c>
      <c r="Q812" s="104">
        <v>0</v>
      </c>
      <c r="R812" s="104">
        <f t="shared" si="79"/>
        <v>0</v>
      </c>
      <c r="S812" s="104">
        <v>0</v>
      </c>
      <c r="T812" s="105">
        <f t="shared" si="80"/>
        <v>0</v>
      </c>
      <c r="U812" s="20"/>
      <c r="V812" s="20"/>
      <c r="W812" s="20"/>
      <c r="X812" s="20"/>
      <c r="Y812" s="20"/>
      <c r="Z812" s="20"/>
      <c r="AA812" s="20"/>
      <c r="AB812" s="20"/>
      <c r="AC812" s="20"/>
      <c r="AD812" s="20"/>
      <c r="AE812" s="20"/>
      <c r="AR812" s="106" t="s">
        <v>190</v>
      </c>
      <c r="AT812" s="106" t="s">
        <v>111</v>
      </c>
      <c r="AU812" s="106" t="s">
        <v>116</v>
      </c>
      <c r="AY812" s="12" t="s">
        <v>109</v>
      </c>
      <c r="BE812" s="107">
        <f t="shared" si="81"/>
        <v>0</v>
      </c>
      <c r="BF812" s="107">
        <f t="shared" si="82"/>
        <v>0</v>
      </c>
      <c r="BG812" s="107">
        <f t="shared" si="83"/>
        <v>0</v>
      </c>
      <c r="BH812" s="107">
        <f t="shared" si="84"/>
        <v>0</v>
      </c>
      <c r="BI812" s="107">
        <f t="shared" si="85"/>
        <v>0</v>
      </c>
      <c r="BJ812" s="12" t="s">
        <v>116</v>
      </c>
      <c r="BK812" s="107">
        <f t="shared" si="86"/>
        <v>0</v>
      </c>
      <c r="BL812" s="12" t="s">
        <v>190</v>
      </c>
      <c r="BM812" s="106" t="s">
        <v>1132</v>
      </c>
    </row>
    <row r="813" spans="1:65" s="2" customFormat="1" ht="24.2" customHeight="1" x14ac:dyDescent="0.2">
      <c r="A813" s="20"/>
      <c r="B813" s="95"/>
      <c r="C813" s="96">
        <v>162</v>
      </c>
      <c r="D813" s="96" t="s">
        <v>111</v>
      </c>
      <c r="E813" s="97" t="s">
        <v>1133</v>
      </c>
      <c r="F813" s="98" t="s">
        <v>1134</v>
      </c>
      <c r="G813" s="99" t="s">
        <v>362</v>
      </c>
      <c r="H813" s="100">
        <v>104</v>
      </c>
      <c r="I813" s="100"/>
      <c r="J813" s="190">
        <f t="shared" si="77"/>
        <v>0</v>
      </c>
      <c r="K813" s="101"/>
      <c r="L813" s="21"/>
      <c r="M813" s="102" t="s">
        <v>0</v>
      </c>
      <c r="N813" s="103" t="s">
        <v>24</v>
      </c>
      <c r="O813" s="104">
        <v>0</v>
      </c>
      <c r="P813" s="104">
        <f t="shared" si="78"/>
        <v>0</v>
      </c>
      <c r="Q813" s="104">
        <v>0</v>
      </c>
      <c r="R813" s="104">
        <f t="shared" si="79"/>
        <v>0</v>
      </c>
      <c r="S813" s="104">
        <v>0</v>
      </c>
      <c r="T813" s="105">
        <f t="shared" si="80"/>
        <v>0</v>
      </c>
      <c r="U813" s="20"/>
      <c r="V813" s="20"/>
      <c r="W813" s="20"/>
      <c r="X813" s="20"/>
      <c r="Y813" s="20"/>
      <c r="Z813" s="20"/>
      <c r="AA813" s="20"/>
      <c r="AB813" s="20"/>
      <c r="AC813" s="20"/>
      <c r="AD813" s="20"/>
      <c r="AE813" s="20"/>
      <c r="AR813" s="106" t="s">
        <v>190</v>
      </c>
      <c r="AT813" s="106" t="s">
        <v>111</v>
      </c>
      <c r="AU813" s="106" t="s">
        <v>116</v>
      </c>
      <c r="AY813" s="12" t="s">
        <v>109</v>
      </c>
      <c r="BE813" s="107">
        <f t="shared" si="81"/>
        <v>0</v>
      </c>
      <c r="BF813" s="107">
        <f t="shared" si="82"/>
        <v>0</v>
      </c>
      <c r="BG813" s="107">
        <f t="shared" si="83"/>
        <v>0</v>
      </c>
      <c r="BH813" s="107">
        <f t="shared" si="84"/>
        <v>0</v>
      </c>
      <c r="BI813" s="107">
        <f t="shared" si="85"/>
        <v>0</v>
      </c>
      <c r="BJ813" s="12" t="s">
        <v>116</v>
      </c>
      <c r="BK813" s="107">
        <f t="shared" si="86"/>
        <v>0</v>
      </c>
      <c r="BL813" s="12" t="s">
        <v>190</v>
      </c>
      <c r="BM813" s="106" t="s">
        <v>1135</v>
      </c>
    </row>
    <row r="814" spans="1:65" s="2" customFormat="1" ht="24.2" customHeight="1" x14ac:dyDescent="0.2">
      <c r="A814" s="20"/>
      <c r="B814" s="95"/>
      <c r="C814" s="96">
        <v>163</v>
      </c>
      <c r="D814" s="96" t="s">
        <v>111</v>
      </c>
      <c r="E814" s="97" t="s">
        <v>1136</v>
      </c>
      <c r="F814" s="98" t="s">
        <v>1137</v>
      </c>
      <c r="G814" s="99" t="s">
        <v>362</v>
      </c>
      <c r="H814" s="100">
        <v>48</v>
      </c>
      <c r="I814" s="100"/>
      <c r="J814" s="190">
        <f t="shared" si="77"/>
        <v>0</v>
      </c>
      <c r="K814" s="101"/>
      <c r="L814" s="21"/>
      <c r="M814" s="102" t="s">
        <v>0</v>
      </c>
      <c r="N814" s="103" t="s">
        <v>24</v>
      </c>
      <c r="O814" s="104">
        <v>0</v>
      </c>
      <c r="P814" s="104">
        <f t="shared" si="78"/>
        <v>0</v>
      </c>
      <c r="Q814" s="104">
        <v>0</v>
      </c>
      <c r="R814" s="104">
        <f t="shared" si="79"/>
        <v>0</v>
      </c>
      <c r="S814" s="104">
        <v>0</v>
      </c>
      <c r="T814" s="105">
        <f t="shared" si="80"/>
        <v>0</v>
      </c>
      <c r="U814" s="20"/>
      <c r="V814" s="20"/>
      <c r="W814" s="20"/>
      <c r="X814" s="20"/>
      <c r="Y814" s="20"/>
      <c r="Z814" s="20"/>
      <c r="AA814" s="20"/>
      <c r="AB814" s="20"/>
      <c r="AC814" s="20"/>
      <c r="AD814" s="20"/>
      <c r="AE814" s="20"/>
      <c r="AR814" s="106" t="s">
        <v>190</v>
      </c>
      <c r="AT814" s="106" t="s">
        <v>111</v>
      </c>
      <c r="AU814" s="106" t="s">
        <v>116</v>
      </c>
      <c r="AY814" s="12" t="s">
        <v>109</v>
      </c>
      <c r="BE814" s="107">
        <f t="shared" si="81"/>
        <v>0</v>
      </c>
      <c r="BF814" s="107">
        <f t="shared" si="82"/>
        <v>0</v>
      </c>
      <c r="BG814" s="107">
        <f t="shared" si="83"/>
        <v>0</v>
      </c>
      <c r="BH814" s="107">
        <f t="shared" si="84"/>
        <v>0</v>
      </c>
      <c r="BI814" s="107">
        <f t="shared" si="85"/>
        <v>0</v>
      </c>
      <c r="BJ814" s="12" t="s">
        <v>116</v>
      </c>
      <c r="BK814" s="107">
        <f t="shared" si="86"/>
        <v>0</v>
      </c>
      <c r="BL814" s="12" t="s">
        <v>190</v>
      </c>
      <c r="BM814" s="106" t="s">
        <v>1138</v>
      </c>
    </row>
    <row r="815" spans="1:65" s="2" customFormat="1" ht="24.2" customHeight="1" x14ac:dyDescent="0.2">
      <c r="A815" s="20"/>
      <c r="B815" s="95"/>
      <c r="C815" s="96">
        <v>164</v>
      </c>
      <c r="D815" s="96" t="s">
        <v>111</v>
      </c>
      <c r="E815" s="97" t="s">
        <v>1139</v>
      </c>
      <c r="F815" s="98" t="s">
        <v>1140</v>
      </c>
      <c r="G815" s="99" t="s">
        <v>362</v>
      </c>
      <c r="H815" s="100">
        <v>40</v>
      </c>
      <c r="I815" s="100"/>
      <c r="J815" s="190">
        <f t="shared" si="77"/>
        <v>0</v>
      </c>
      <c r="K815" s="101"/>
      <c r="L815" s="21"/>
      <c r="M815" s="102" t="s">
        <v>0</v>
      </c>
      <c r="N815" s="103" t="s">
        <v>24</v>
      </c>
      <c r="O815" s="104">
        <v>0</v>
      </c>
      <c r="P815" s="104">
        <f t="shared" si="78"/>
        <v>0</v>
      </c>
      <c r="Q815" s="104">
        <v>0</v>
      </c>
      <c r="R815" s="104">
        <f t="shared" si="79"/>
        <v>0</v>
      </c>
      <c r="S815" s="104">
        <v>0</v>
      </c>
      <c r="T815" s="105">
        <f t="shared" si="80"/>
        <v>0</v>
      </c>
      <c r="U815" s="20"/>
      <c r="V815" s="20"/>
      <c r="W815" s="20"/>
      <c r="X815" s="20"/>
      <c r="Y815" s="20"/>
      <c r="Z815" s="20"/>
      <c r="AA815" s="20"/>
      <c r="AB815" s="20"/>
      <c r="AC815" s="20"/>
      <c r="AD815" s="20"/>
      <c r="AE815" s="20"/>
      <c r="AR815" s="106" t="s">
        <v>190</v>
      </c>
      <c r="AT815" s="106" t="s">
        <v>111</v>
      </c>
      <c r="AU815" s="106" t="s">
        <v>116</v>
      </c>
      <c r="AY815" s="12" t="s">
        <v>109</v>
      </c>
      <c r="BE815" s="107">
        <f t="shared" si="81"/>
        <v>0</v>
      </c>
      <c r="BF815" s="107">
        <f t="shared" si="82"/>
        <v>0</v>
      </c>
      <c r="BG815" s="107">
        <f t="shared" si="83"/>
        <v>0</v>
      </c>
      <c r="BH815" s="107">
        <f t="shared" si="84"/>
        <v>0</v>
      </c>
      <c r="BI815" s="107">
        <f t="shared" si="85"/>
        <v>0</v>
      </c>
      <c r="BJ815" s="12" t="s">
        <v>116</v>
      </c>
      <c r="BK815" s="107">
        <f t="shared" si="86"/>
        <v>0</v>
      </c>
      <c r="BL815" s="12" t="s">
        <v>190</v>
      </c>
      <c r="BM815" s="106" t="s">
        <v>1141</v>
      </c>
    </row>
    <row r="816" spans="1:65" s="2" customFormat="1" ht="16.5" customHeight="1" x14ac:dyDescent="0.2">
      <c r="A816" s="20"/>
      <c r="B816" s="95"/>
      <c r="C816" s="96">
        <v>165</v>
      </c>
      <c r="D816" s="96" t="s">
        <v>111</v>
      </c>
      <c r="E816" s="97" t="s">
        <v>1142</v>
      </c>
      <c r="F816" s="98" t="s">
        <v>1143</v>
      </c>
      <c r="G816" s="99" t="s">
        <v>256</v>
      </c>
      <c r="H816" s="100">
        <v>51</v>
      </c>
      <c r="I816" s="100"/>
      <c r="J816" s="190">
        <f t="shared" si="77"/>
        <v>0</v>
      </c>
      <c r="K816" s="101"/>
      <c r="L816" s="21"/>
      <c r="M816" s="102" t="s">
        <v>0</v>
      </c>
      <c r="N816" s="103" t="s">
        <v>24</v>
      </c>
      <c r="O816" s="104">
        <v>0</v>
      </c>
      <c r="P816" s="104">
        <f t="shared" si="78"/>
        <v>0</v>
      </c>
      <c r="Q816" s="104">
        <v>0</v>
      </c>
      <c r="R816" s="104">
        <f t="shared" si="79"/>
        <v>0</v>
      </c>
      <c r="S816" s="104">
        <v>0</v>
      </c>
      <c r="T816" s="105">
        <f t="shared" si="80"/>
        <v>0</v>
      </c>
      <c r="U816" s="20"/>
      <c r="V816" s="20"/>
      <c r="W816" s="20"/>
      <c r="X816" s="20"/>
      <c r="Y816" s="20"/>
      <c r="Z816" s="20"/>
      <c r="AA816" s="20"/>
      <c r="AB816" s="20"/>
      <c r="AC816" s="20"/>
      <c r="AD816" s="20"/>
      <c r="AE816" s="20"/>
      <c r="AR816" s="106" t="s">
        <v>190</v>
      </c>
      <c r="AT816" s="106" t="s">
        <v>111</v>
      </c>
      <c r="AU816" s="106" t="s">
        <v>116</v>
      </c>
      <c r="AY816" s="12" t="s">
        <v>109</v>
      </c>
      <c r="BE816" s="107">
        <f t="shared" si="81"/>
        <v>0</v>
      </c>
      <c r="BF816" s="107">
        <f t="shared" si="82"/>
        <v>0</v>
      </c>
      <c r="BG816" s="107">
        <f t="shared" si="83"/>
        <v>0</v>
      </c>
      <c r="BH816" s="107">
        <f t="shared" si="84"/>
        <v>0</v>
      </c>
      <c r="BI816" s="107">
        <f t="shared" si="85"/>
        <v>0</v>
      </c>
      <c r="BJ816" s="12" t="s">
        <v>116</v>
      </c>
      <c r="BK816" s="107">
        <f t="shared" si="86"/>
        <v>0</v>
      </c>
      <c r="BL816" s="12" t="s">
        <v>190</v>
      </c>
      <c r="BM816" s="106" t="s">
        <v>1144</v>
      </c>
    </row>
    <row r="817" spans="1:65" s="2" customFormat="1" ht="24.2" customHeight="1" x14ac:dyDescent="0.2">
      <c r="A817" s="20"/>
      <c r="B817" s="95"/>
      <c r="C817" s="96">
        <v>166</v>
      </c>
      <c r="D817" s="96" t="s">
        <v>111</v>
      </c>
      <c r="E817" s="97" t="s">
        <v>1145</v>
      </c>
      <c r="F817" s="98" t="s">
        <v>1146</v>
      </c>
      <c r="G817" s="99" t="s">
        <v>256</v>
      </c>
      <c r="H817" s="100">
        <v>38</v>
      </c>
      <c r="I817" s="100"/>
      <c r="J817" s="190">
        <f t="shared" si="77"/>
        <v>0</v>
      </c>
      <c r="K817" s="101"/>
      <c r="L817" s="21"/>
      <c r="M817" s="102" t="s">
        <v>0</v>
      </c>
      <c r="N817" s="103" t="s">
        <v>24</v>
      </c>
      <c r="O817" s="104">
        <v>0</v>
      </c>
      <c r="P817" s="104">
        <f t="shared" si="78"/>
        <v>0</v>
      </c>
      <c r="Q817" s="104">
        <v>0</v>
      </c>
      <c r="R817" s="104">
        <f t="shared" si="79"/>
        <v>0</v>
      </c>
      <c r="S817" s="104">
        <v>0</v>
      </c>
      <c r="T817" s="105">
        <f t="shared" si="80"/>
        <v>0</v>
      </c>
      <c r="U817" s="20"/>
      <c r="V817" s="20"/>
      <c r="W817" s="20"/>
      <c r="X817" s="20"/>
      <c r="Y817" s="20"/>
      <c r="Z817" s="20"/>
      <c r="AA817" s="20"/>
      <c r="AB817" s="20"/>
      <c r="AC817" s="20"/>
      <c r="AD817" s="20"/>
      <c r="AE817" s="20"/>
      <c r="AR817" s="106" t="s">
        <v>190</v>
      </c>
      <c r="AT817" s="106" t="s">
        <v>111</v>
      </c>
      <c r="AU817" s="106" t="s">
        <v>116</v>
      </c>
      <c r="AY817" s="12" t="s">
        <v>109</v>
      </c>
      <c r="BE817" s="107">
        <f t="shared" si="81"/>
        <v>0</v>
      </c>
      <c r="BF817" s="107">
        <f t="shared" si="82"/>
        <v>0</v>
      </c>
      <c r="BG817" s="107">
        <f t="shared" si="83"/>
        <v>0</v>
      </c>
      <c r="BH817" s="107">
        <f t="shared" si="84"/>
        <v>0</v>
      </c>
      <c r="BI817" s="107">
        <f t="shared" si="85"/>
        <v>0</v>
      </c>
      <c r="BJ817" s="12" t="s">
        <v>116</v>
      </c>
      <c r="BK817" s="107">
        <f t="shared" si="86"/>
        <v>0</v>
      </c>
      <c r="BL817" s="12" t="s">
        <v>190</v>
      </c>
      <c r="BM817" s="106" t="s">
        <v>1147</v>
      </c>
    </row>
    <row r="818" spans="1:65" s="2" customFormat="1" ht="24.2" customHeight="1" x14ac:dyDescent="0.2">
      <c r="A818" s="20"/>
      <c r="B818" s="95"/>
      <c r="C818" s="96">
        <v>167</v>
      </c>
      <c r="D818" s="96" t="s">
        <v>111</v>
      </c>
      <c r="E818" s="97" t="s">
        <v>1148</v>
      </c>
      <c r="F818" s="98" t="s">
        <v>1149</v>
      </c>
      <c r="G818" s="99" t="s">
        <v>1150</v>
      </c>
      <c r="H818" s="100">
        <v>10</v>
      </c>
      <c r="I818" s="100"/>
      <c r="J818" s="190">
        <f t="shared" si="77"/>
        <v>0</v>
      </c>
      <c r="K818" s="101"/>
      <c r="L818" s="21"/>
      <c r="M818" s="102" t="s">
        <v>0</v>
      </c>
      <c r="N818" s="103" t="s">
        <v>24</v>
      </c>
      <c r="O818" s="104">
        <v>0</v>
      </c>
      <c r="P818" s="104">
        <f t="shared" si="78"/>
        <v>0</v>
      </c>
      <c r="Q818" s="104">
        <v>0</v>
      </c>
      <c r="R818" s="104">
        <f t="shared" si="79"/>
        <v>0</v>
      </c>
      <c r="S818" s="104">
        <v>0</v>
      </c>
      <c r="T818" s="105">
        <f t="shared" si="80"/>
        <v>0</v>
      </c>
      <c r="U818" s="20"/>
      <c r="V818" s="20"/>
      <c r="W818" s="20"/>
      <c r="X818" s="20"/>
      <c r="Y818" s="20"/>
      <c r="Z818" s="20"/>
      <c r="AA818" s="20"/>
      <c r="AB818" s="20"/>
      <c r="AC818" s="20"/>
      <c r="AD818" s="20"/>
      <c r="AE818" s="20"/>
      <c r="AR818" s="106" t="s">
        <v>190</v>
      </c>
      <c r="AT818" s="106" t="s">
        <v>111</v>
      </c>
      <c r="AU818" s="106" t="s">
        <v>116</v>
      </c>
      <c r="AY818" s="12" t="s">
        <v>109</v>
      </c>
      <c r="BE818" s="107">
        <f t="shared" si="81"/>
        <v>0</v>
      </c>
      <c r="BF818" s="107">
        <f t="shared" si="82"/>
        <v>0</v>
      </c>
      <c r="BG818" s="107">
        <f t="shared" si="83"/>
        <v>0</v>
      </c>
      <c r="BH818" s="107">
        <f t="shared" si="84"/>
        <v>0</v>
      </c>
      <c r="BI818" s="107">
        <f t="shared" si="85"/>
        <v>0</v>
      </c>
      <c r="BJ818" s="12" t="s">
        <v>116</v>
      </c>
      <c r="BK818" s="107">
        <f t="shared" si="86"/>
        <v>0</v>
      </c>
      <c r="BL818" s="12" t="s">
        <v>190</v>
      </c>
      <c r="BM818" s="106" t="s">
        <v>1151</v>
      </c>
    </row>
    <row r="819" spans="1:65" s="2" customFormat="1" ht="16.5" customHeight="1" x14ac:dyDescent="0.2">
      <c r="A819" s="20"/>
      <c r="B819" s="95"/>
      <c r="C819" s="96">
        <v>168</v>
      </c>
      <c r="D819" s="96" t="s">
        <v>111</v>
      </c>
      <c r="E819" s="97" t="s">
        <v>1152</v>
      </c>
      <c r="F819" s="98" t="s">
        <v>1153</v>
      </c>
      <c r="G819" s="99" t="s">
        <v>256</v>
      </c>
      <c r="H819" s="100">
        <v>1</v>
      </c>
      <c r="I819" s="100"/>
      <c r="J819" s="190">
        <f t="shared" si="77"/>
        <v>0</v>
      </c>
      <c r="K819" s="101"/>
      <c r="L819" s="21"/>
      <c r="M819" s="102" t="s">
        <v>0</v>
      </c>
      <c r="N819" s="103" t="s">
        <v>24</v>
      </c>
      <c r="O819" s="104">
        <v>0</v>
      </c>
      <c r="P819" s="104">
        <f t="shared" si="78"/>
        <v>0</v>
      </c>
      <c r="Q819" s="104">
        <v>0</v>
      </c>
      <c r="R819" s="104">
        <f t="shared" si="79"/>
        <v>0</v>
      </c>
      <c r="S819" s="104">
        <v>0</v>
      </c>
      <c r="T819" s="105">
        <f t="shared" si="80"/>
        <v>0</v>
      </c>
      <c r="U819" s="20"/>
      <c r="V819" s="20"/>
      <c r="W819" s="20"/>
      <c r="X819" s="20"/>
      <c r="Y819" s="20"/>
      <c r="Z819" s="20"/>
      <c r="AA819" s="20"/>
      <c r="AB819" s="20"/>
      <c r="AC819" s="20"/>
      <c r="AD819" s="20"/>
      <c r="AE819" s="20"/>
      <c r="AR819" s="106" t="s">
        <v>190</v>
      </c>
      <c r="AT819" s="106" t="s">
        <v>111</v>
      </c>
      <c r="AU819" s="106" t="s">
        <v>116</v>
      </c>
      <c r="AY819" s="12" t="s">
        <v>109</v>
      </c>
      <c r="BE819" s="107">
        <f t="shared" si="81"/>
        <v>0</v>
      </c>
      <c r="BF819" s="107">
        <f t="shared" si="82"/>
        <v>0</v>
      </c>
      <c r="BG819" s="107">
        <f t="shared" si="83"/>
        <v>0</v>
      </c>
      <c r="BH819" s="107">
        <f t="shared" si="84"/>
        <v>0</v>
      </c>
      <c r="BI819" s="107">
        <f t="shared" si="85"/>
        <v>0</v>
      </c>
      <c r="BJ819" s="12" t="s">
        <v>116</v>
      </c>
      <c r="BK819" s="107">
        <f t="shared" si="86"/>
        <v>0</v>
      </c>
      <c r="BL819" s="12" t="s">
        <v>190</v>
      </c>
      <c r="BM819" s="106" t="s">
        <v>1154</v>
      </c>
    </row>
    <row r="820" spans="1:65" s="2" customFormat="1" ht="33" customHeight="1" x14ac:dyDescent="0.2">
      <c r="A820" s="20"/>
      <c r="B820" s="95"/>
      <c r="C820" s="96">
        <v>169</v>
      </c>
      <c r="D820" s="136" t="s">
        <v>216</v>
      </c>
      <c r="E820" s="137" t="s">
        <v>1155</v>
      </c>
      <c r="F820" s="138" t="s">
        <v>1156</v>
      </c>
      <c r="G820" s="139" t="s">
        <v>256</v>
      </c>
      <c r="H820" s="140">
        <v>1</v>
      </c>
      <c r="I820" s="140"/>
      <c r="J820" s="140">
        <f>SUM(H820*I820)</f>
        <v>0</v>
      </c>
      <c r="K820" s="141"/>
      <c r="L820" s="142"/>
      <c r="M820" s="143" t="s">
        <v>0</v>
      </c>
      <c r="N820" s="144" t="s">
        <v>24</v>
      </c>
      <c r="O820" s="104">
        <v>0</v>
      </c>
      <c r="P820" s="104">
        <f t="shared" si="78"/>
        <v>0</v>
      </c>
      <c r="Q820" s="104">
        <v>0</v>
      </c>
      <c r="R820" s="104">
        <f t="shared" si="79"/>
        <v>0</v>
      </c>
      <c r="S820" s="104">
        <v>0</v>
      </c>
      <c r="T820" s="105">
        <f t="shared" si="80"/>
        <v>0</v>
      </c>
      <c r="U820" s="20"/>
      <c r="V820" s="20"/>
      <c r="W820" s="20"/>
      <c r="X820" s="20"/>
      <c r="Y820" s="20"/>
      <c r="Z820" s="20"/>
      <c r="AA820" s="20"/>
      <c r="AB820" s="20"/>
      <c r="AC820" s="20"/>
      <c r="AD820" s="20"/>
      <c r="AE820" s="20"/>
      <c r="AR820" s="106" t="s">
        <v>305</v>
      </c>
      <c r="AT820" s="106" t="s">
        <v>216</v>
      </c>
      <c r="AU820" s="106" t="s">
        <v>116</v>
      </c>
      <c r="AY820" s="12" t="s">
        <v>109</v>
      </c>
      <c r="BE820" s="107">
        <f t="shared" si="81"/>
        <v>0</v>
      </c>
      <c r="BF820" s="107">
        <f t="shared" si="82"/>
        <v>0</v>
      </c>
      <c r="BG820" s="107">
        <f t="shared" si="83"/>
        <v>0</v>
      </c>
      <c r="BH820" s="107">
        <f t="shared" si="84"/>
        <v>0</v>
      </c>
      <c r="BI820" s="107">
        <f t="shared" si="85"/>
        <v>0</v>
      </c>
      <c r="BJ820" s="12" t="s">
        <v>116</v>
      </c>
      <c r="BK820" s="107">
        <f t="shared" si="86"/>
        <v>0</v>
      </c>
      <c r="BL820" s="12" t="s">
        <v>190</v>
      </c>
      <c r="BM820" s="106" t="s">
        <v>1157</v>
      </c>
    </row>
    <row r="821" spans="1:65" s="2" customFormat="1" ht="16.5" customHeight="1" x14ac:dyDescent="0.2">
      <c r="A821" s="20"/>
      <c r="B821" s="95"/>
      <c r="C821" s="96">
        <v>170</v>
      </c>
      <c r="D821" s="96" t="s">
        <v>111</v>
      </c>
      <c r="E821" s="97" t="s">
        <v>1158</v>
      </c>
      <c r="F821" s="98" t="s">
        <v>1159</v>
      </c>
      <c r="G821" s="99" t="s">
        <v>256</v>
      </c>
      <c r="H821" s="100">
        <v>3</v>
      </c>
      <c r="I821" s="100"/>
      <c r="J821" s="190">
        <f t="shared" ref="J821" si="87">SUM(H821*I821)</f>
        <v>0</v>
      </c>
      <c r="K821" s="101"/>
      <c r="L821" s="21"/>
      <c r="M821" s="102" t="s">
        <v>0</v>
      </c>
      <c r="N821" s="103" t="s">
        <v>24</v>
      </c>
      <c r="O821" s="104">
        <v>0</v>
      </c>
      <c r="P821" s="104">
        <f t="shared" si="78"/>
        <v>0</v>
      </c>
      <c r="Q821" s="104">
        <v>0</v>
      </c>
      <c r="R821" s="104">
        <f t="shared" si="79"/>
        <v>0</v>
      </c>
      <c r="S821" s="104">
        <v>0</v>
      </c>
      <c r="T821" s="105">
        <f t="shared" si="80"/>
        <v>0</v>
      </c>
      <c r="U821" s="20"/>
      <c r="V821" s="20"/>
      <c r="W821" s="20"/>
      <c r="X821" s="20"/>
      <c r="Y821" s="20"/>
      <c r="Z821" s="20"/>
      <c r="AA821" s="20"/>
      <c r="AB821" s="20"/>
      <c r="AC821" s="20"/>
      <c r="AD821" s="20"/>
      <c r="AE821" s="20"/>
      <c r="AR821" s="106" t="s">
        <v>190</v>
      </c>
      <c r="AT821" s="106" t="s">
        <v>111</v>
      </c>
      <c r="AU821" s="106" t="s">
        <v>116</v>
      </c>
      <c r="AY821" s="12" t="s">
        <v>109</v>
      </c>
      <c r="BE821" s="107">
        <f t="shared" si="81"/>
        <v>0</v>
      </c>
      <c r="BF821" s="107">
        <f t="shared" si="82"/>
        <v>0</v>
      </c>
      <c r="BG821" s="107">
        <f t="shared" si="83"/>
        <v>0</v>
      </c>
      <c r="BH821" s="107">
        <f t="shared" si="84"/>
        <v>0</v>
      </c>
      <c r="BI821" s="107">
        <f t="shared" si="85"/>
        <v>0</v>
      </c>
      <c r="BJ821" s="12" t="s">
        <v>116</v>
      </c>
      <c r="BK821" s="107">
        <f t="shared" si="86"/>
        <v>0</v>
      </c>
      <c r="BL821" s="12" t="s">
        <v>190</v>
      </c>
      <c r="BM821" s="106" t="s">
        <v>1160</v>
      </c>
    </row>
    <row r="822" spans="1:65" s="2" customFormat="1" ht="33" customHeight="1" x14ac:dyDescent="0.2">
      <c r="A822" s="20"/>
      <c r="B822" s="95"/>
      <c r="C822" s="96">
        <v>171</v>
      </c>
      <c r="D822" s="136" t="s">
        <v>216</v>
      </c>
      <c r="E822" s="137" t="s">
        <v>1161</v>
      </c>
      <c r="F822" s="138" t="s">
        <v>1162</v>
      </c>
      <c r="G822" s="139" t="s">
        <v>256</v>
      </c>
      <c r="H822" s="140">
        <v>3</v>
      </c>
      <c r="I822" s="140"/>
      <c r="J822" s="140">
        <f>SUM(H822*I822)</f>
        <v>0</v>
      </c>
      <c r="K822" s="141"/>
      <c r="L822" s="142"/>
      <c r="M822" s="143" t="s">
        <v>0</v>
      </c>
      <c r="N822" s="144" t="s">
        <v>24</v>
      </c>
      <c r="O822" s="104">
        <v>0</v>
      </c>
      <c r="P822" s="104">
        <f t="shared" si="78"/>
        <v>0</v>
      </c>
      <c r="Q822" s="104">
        <v>0</v>
      </c>
      <c r="R822" s="104">
        <f t="shared" si="79"/>
        <v>0</v>
      </c>
      <c r="S822" s="104">
        <v>0</v>
      </c>
      <c r="T822" s="105">
        <f t="shared" si="80"/>
        <v>0</v>
      </c>
      <c r="U822" s="20"/>
      <c r="V822" s="20"/>
      <c r="W822" s="20"/>
      <c r="X822" s="20"/>
      <c r="Y822" s="20"/>
      <c r="Z822" s="20"/>
      <c r="AA822" s="20"/>
      <c r="AB822" s="20"/>
      <c r="AC822" s="20"/>
      <c r="AD822" s="20"/>
      <c r="AE822" s="20"/>
      <c r="AR822" s="106" t="s">
        <v>305</v>
      </c>
      <c r="AT822" s="106" t="s">
        <v>216</v>
      </c>
      <c r="AU822" s="106" t="s">
        <v>116</v>
      </c>
      <c r="AY822" s="12" t="s">
        <v>109</v>
      </c>
      <c r="BE822" s="107">
        <f t="shared" si="81"/>
        <v>0</v>
      </c>
      <c r="BF822" s="107">
        <f t="shared" si="82"/>
        <v>0</v>
      </c>
      <c r="BG822" s="107">
        <f t="shared" si="83"/>
        <v>0</v>
      </c>
      <c r="BH822" s="107">
        <f t="shared" si="84"/>
        <v>0</v>
      </c>
      <c r="BI822" s="107">
        <f t="shared" si="85"/>
        <v>0</v>
      </c>
      <c r="BJ822" s="12" t="s">
        <v>116</v>
      </c>
      <c r="BK822" s="107">
        <f t="shared" si="86"/>
        <v>0</v>
      </c>
      <c r="BL822" s="12" t="s">
        <v>190</v>
      </c>
      <c r="BM822" s="106" t="s">
        <v>1163</v>
      </c>
    </row>
    <row r="823" spans="1:65" s="2" customFormat="1" ht="16.5" customHeight="1" x14ac:dyDescent="0.2">
      <c r="A823" s="20"/>
      <c r="B823" s="95"/>
      <c r="C823" s="96">
        <v>172</v>
      </c>
      <c r="D823" s="96" t="s">
        <v>111</v>
      </c>
      <c r="E823" s="97" t="s">
        <v>1164</v>
      </c>
      <c r="F823" s="98" t="s">
        <v>1165</v>
      </c>
      <c r="G823" s="99" t="s">
        <v>256</v>
      </c>
      <c r="H823" s="100">
        <v>2</v>
      </c>
      <c r="I823" s="100"/>
      <c r="J823" s="190">
        <f t="shared" ref="J823" si="88">SUM(H823*I823)</f>
        <v>0</v>
      </c>
      <c r="K823" s="101"/>
      <c r="L823" s="21"/>
      <c r="M823" s="102" t="s">
        <v>0</v>
      </c>
      <c r="N823" s="103" t="s">
        <v>24</v>
      </c>
      <c r="O823" s="104">
        <v>0</v>
      </c>
      <c r="P823" s="104">
        <f t="shared" si="78"/>
        <v>0</v>
      </c>
      <c r="Q823" s="104">
        <v>0</v>
      </c>
      <c r="R823" s="104">
        <f t="shared" si="79"/>
        <v>0</v>
      </c>
      <c r="S823" s="104">
        <v>0</v>
      </c>
      <c r="T823" s="105">
        <f t="shared" si="80"/>
        <v>0</v>
      </c>
      <c r="U823" s="20"/>
      <c r="V823" s="20"/>
      <c r="W823" s="20"/>
      <c r="X823" s="20"/>
      <c r="Y823" s="20"/>
      <c r="Z823" s="20"/>
      <c r="AA823" s="20"/>
      <c r="AB823" s="20"/>
      <c r="AC823" s="20"/>
      <c r="AD823" s="20"/>
      <c r="AE823" s="20"/>
      <c r="AR823" s="106" t="s">
        <v>190</v>
      </c>
      <c r="AT823" s="106" t="s">
        <v>111</v>
      </c>
      <c r="AU823" s="106" t="s">
        <v>116</v>
      </c>
      <c r="AY823" s="12" t="s">
        <v>109</v>
      </c>
      <c r="BE823" s="107">
        <f t="shared" si="81"/>
        <v>0</v>
      </c>
      <c r="BF823" s="107">
        <f t="shared" si="82"/>
        <v>0</v>
      </c>
      <c r="BG823" s="107">
        <f t="shared" si="83"/>
        <v>0</v>
      </c>
      <c r="BH823" s="107">
        <f t="shared" si="84"/>
        <v>0</v>
      </c>
      <c r="BI823" s="107">
        <f t="shared" si="85"/>
        <v>0</v>
      </c>
      <c r="BJ823" s="12" t="s">
        <v>116</v>
      </c>
      <c r="BK823" s="107">
        <f t="shared" si="86"/>
        <v>0</v>
      </c>
      <c r="BL823" s="12" t="s">
        <v>190</v>
      </c>
      <c r="BM823" s="106" t="s">
        <v>1166</v>
      </c>
    </row>
    <row r="824" spans="1:65" s="2" customFormat="1" ht="24.2" customHeight="1" x14ac:dyDescent="0.2">
      <c r="A824" s="20"/>
      <c r="B824" s="95"/>
      <c r="C824" s="96">
        <v>173</v>
      </c>
      <c r="D824" s="136" t="s">
        <v>216</v>
      </c>
      <c r="E824" s="137" t="s">
        <v>1167</v>
      </c>
      <c r="F824" s="138" t="s">
        <v>1168</v>
      </c>
      <c r="G824" s="139" t="s">
        <v>256</v>
      </c>
      <c r="H824" s="140">
        <v>2</v>
      </c>
      <c r="I824" s="140"/>
      <c r="J824" s="140">
        <f>SUM(H824*I824)</f>
        <v>0</v>
      </c>
      <c r="K824" s="141"/>
      <c r="L824" s="142"/>
      <c r="M824" s="143" t="s">
        <v>0</v>
      </c>
      <c r="N824" s="144" t="s">
        <v>24</v>
      </c>
      <c r="O824" s="104">
        <v>0</v>
      </c>
      <c r="P824" s="104">
        <f t="shared" si="78"/>
        <v>0</v>
      </c>
      <c r="Q824" s="104">
        <v>0</v>
      </c>
      <c r="R824" s="104">
        <f t="shared" si="79"/>
        <v>0</v>
      </c>
      <c r="S824" s="104">
        <v>0</v>
      </c>
      <c r="T824" s="105">
        <f t="shared" si="80"/>
        <v>0</v>
      </c>
      <c r="U824" s="20"/>
      <c r="V824" s="20"/>
      <c r="W824" s="20"/>
      <c r="X824" s="20"/>
      <c r="Y824" s="20"/>
      <c r="Z824" s="20"/>
      <c r="AA824" s="20"/>
      <c r="AB824" s="20"/>
      <c r="AC824" s="20"/>
      <c r="AD824" s="20"/>
      <c r="AE824" s="20"/>
      <c r="AR824" s="106" t="s">
        <v>305</v>
      </c>
      <c r="AT824" s="106" t="s">
        <v>216</v>
      </c>
      <c r="AU824" s="106" t="s">
        <v>116</v>
      </c>
      <c r="AY824" s="12" t="s">
        <v>109</v>
      </c>
      <c r="BE824" s="107">
        <f t="shared" si="81"/>
        <v>0</v>
      </c>
      <c r="BF824" s="107">
        <f t="shared" si="82"/>
        <v>0</v>
      </c>
      <c r="BG824" s="107">
        <f t="shared" si="83"/>
        <v>0</v>
      </c>
      <c r="BH824" s="107">
        <f t="shared" si="84"/>
        <v>0</v>
      </c>
      <c r="BI824" s="107">
        <f t="shared" si="85"/>
        <v>0</v>
      </c>
      <c r="BJ824" s="12" t="s">
        <v>116</v>
      </c>
      <c r="BK824" s="107">
        <f t="shared" si="86"/>
        <v>0</v>
      </c>
      <c r="BL824" s="12" t="s">
        <v>190</v>
      </c>
      <c r="BM824" s="106" t="s">
        <v>1169</v>
      </c>
    </row>
    <row r="825" spans="1:65" s="2" customFormat="1" ht="16.5" customHeight="1" x14ac:dyDescent="0.2">
      <c r="A825" s="20"/>
      <c r="B825" s="95"/>
      <c r="C825" s="96">
        <v>174</v>
      </c>
      <c r="D825" s="96" t="s">
        <v>111</v>
      </c>
      <c r="E825" s="97" t="s">
        <v>1170</v>
      </c>
      <c r="F825" s="98" t="s">
        <v>1171</v>
      </c>
      <c r="G825" s="99" t="s">
        <v>256</v>
      </c>
      <c r="H825" s="100">
        <v>10</v>
      </c>
      <c r="I825" s="100"/>
      <c r="J825" s="190">
        <f t="shared" ref="J825" si="89">SUM(H825*I825)</f>
        <v>0</v>
      </c>
      <c r="K825" s="101"/>
      <c r="L825" s="21"/>
      <c r="M825" s="102" t="s">
        <v>0</v>
      </c>
      <c r="N825" s="103" t="s">
        <v>24</v>
      </c>
      <c r="O825" s="104">
        <v>0</v>
      </c>
      <c r="P825" s="104">
        <f t="shared" si="78"/>
        <v>0</v>
      </c>
      <c r="Q825" s="104">
        <v>0</v>
      </c>
      <c r="R825" s="104">
        <f t="shared" si="79"/>
        <v>0</v>
      </c>
      <c r="S825" s="104">
        <v>0</v>
      </c>
      <c r="T825" s="105">
        <f t="shared" si="80"/>
        <v>0</v>
      </c>
      <c r="U825" s="20"/>
      <c r="V825" s="20"/>
      <c r="W825" s="20"/>
      <c r="X825" s="20"/>
      <c r="Y825" s="20"/>
      <c r="Z825" s="20"/>
      <c r="AA825" s="20"/>
      <c r="AB825" s="20"/>
      <c r="AC825" s="20"/>
      <c r="AD825" s="20"/>
      <c r="AE825" s="20"/>
      <c r="AR825" s="106" t="s">
        <v>190</v>
      </c>
      <c r="AT825" s="106" t="s">
        <v>111</v>
      </c>
      <c r="AU825" s="106" t="s">
        <v>116</v>
      </c>
      <c r="AY825" s="12" t="s">
        <v>109</v>
      </c>
      <c r="BE825" s="107">
        <f t="shared" si="81"/>
        <v>0</v>
      </c>
      <c r="BF825" s="107">
        <f t="shared" si="82"/>
        <v>0</v>
      </c>
      <c r="BG825" s="107">
        <f t="shared" si="83"/>
        <v>0</v>
      </c>
      <c r="BH825" s="107">
        <f t="shared" si="84"/>
        <v>0</v>
      </c>
      <c r="BI825" s="107">
        <f t="shared" si="85"/>
        <v>0</v>
      </c>
      <c r="BJ825" s="12" t="s">
        <v>116</v>
      </c>
      <c r="BK825" s="107">
        <f t="shared" si="86"/>
        <v>0</v>
      </c>
      <c r="BL825" s="12" t="s">
        <v>190</v>
      </c>
      <c r="BM825" s="106" t="s">
        <v>1172</v>
      </c>
    </row>
    <row r="826" spans="1:65" s="2" customFormat="1" ht="33" customHeight="1" x14ac:dyDescent="0.2">
      <c r="A826" s="20"/>
      <c r="B826" s="95"/>
      <c r="C826" s="96">
        <v>175</v>
      </c>
      <c r="D826" s="136" t="s">
        <v>216</v>
      </c>
      <c r="E826" s="137" t="s">
        <v>1173</v>
      </c>
      <c r="F826" s="138" t="s">
        <v>1174</v>
      </c>
      <c r="G826" s="139" t="s">
        <v>256</v>
      </c>
      <c r="H826" s="140">
        <v>10</v>
      </c>
      <c r="I826" s="140"/>
      <c r="J826" s="140">
        <f>SUM(H826*I826)</f>
        <v>0</v>
      </c>
      <c r="K826" s="141"/>
      <c r="L826" s="142"/>
      <c r="M826" s="143" t="s">
        <v>0</v>
      </c>
      <c r="N826" s="144" t="s">
        <v>24</v>
      </c>
      <c r="O826" s="104">
        <v>0</v>
      </c>
      <c r="P826" s="104">
        <f t="shared" si="78"/>
        <v>0</v>
      </c>
      <c r="Q826" s="104">
        <v>0</v>
      </c>
      <c r="R826" s="104">
        <f t="shared" si="79"/>
        <v>0</v>
      </c>
      <c r="S826" s="104">
        <v>0</v>
      </c>
      <c r="T826" s="105">
        <f t="shared" si="80"/>
        <v>0</v>
      </c>
      <c r="U826" s="20"/>
      <c r="V826" s="20"/>
      <c r="W826" s="20"/>
      <c r="X826" s="20"/>
      <c r="Y826" s="20"/>
      <c r="Z826" s="20"/>
      <c r="AA826" s="20"/>
      <c r="AB826" s="20"/>
      <c r="AC826" s="20"/>
      <c r="AD826" s="20"/>
      <c r="AE826" s="20"/>
      <c r="AR826" s="106" t="s">
        <v>305</v>
      </c>
      <c r="AT826" s="106" t="s">
        <v>216</v>
      </c>
      <c r="AU826" s="106" t="s">
        <v>116</v>
      </c>
      <c r="AY826" s="12" t="s">
        <v>109</v>
      </c>
      <c r="BE826" s="107">
        <f t="shared" si="81"/>
        <v>0</v>
      </c>
      <c r="BF826" s="107">
        <f t="shared" si="82"/>
        <v>0</v>
      </c>
      <c r="BG826" s="107">
        <f t="shared" si="83"/>
        <v>0</v>
      </c>
      <c r="BH826" s="107">
        <f t="shared" si="84"/>
        <v>0</v>
      </c>
      <c r="BI826" s="107">
        <f t="shared" si="85"/>
        <v>0</v>
      </c>
      <c r="BJ826" s="12" t="s">
        <v>116</v>
      </c>
      <c r="BK826" s="107">
        <f t="shared" si="86"/>
        <v>0</v>
      </c>
      <c r="BL826" s="12" t="s">
        <v>190</v>
      </c>
      <c r="BM826" s="106" t="s">
        <v>1175</v>
      </c>
    </row>
    <row r="827" spans="1:65" s="2" customFormat="1" ht="37.9" customHeight="1" x14ac:dyDescent="0.2">
      <c r="A827" s="20"/>
      <c r="B827" s="95"/>
      <c r="C827" s="96">
        <v>176</v>
      </c>
      <c r="D827" s="96" t="s">
        <v>111</v>
      </c>
      <c r="E827" s="97" t="s">
        <v>1176</v>
      </c>
      <c r="F827" s="98" t="s">
        <v>1177</v>
      </c>
      <c r="G827" s="99" t="s">
        <v>256</v>
      </c>
      <c r="H827" s="100">
        <v>68</v>
      </c>
      <c r="I827" s="100"/>
      <c r="J827" s="190">
        <f t="shared" ref="J827" si="90">SUM(H827*I827)</f>
        <v>0</v>
      </c>
      <c r="K827" s="101"/>
      <c r="L827" s="21"/>
      <c r="M827" s="102" t="s">
        <v>0</v>
      </c>
      <c r="N827" s="103" t="s">
        <v>24</v>
      </c>
      <c r="O827" s="104">
        <v>0</v>
      </c>
      <c r="P827" s="104">
        <f t="shared" si="78"/>
        <v>0</v>
      </c>
      <c r="Q827" s="104">
        <v>0</v>
      </c>
      <c r="R827" s="104">
        <f t="shared" si="79"/>
        <v>0</v>
      </c>
      <c r="S827" s="104">
        <v>0</v>
      </c>
      <c r="T827" s="105">
        <f t="shared" si="80"/>
        <v>0</v>
      </c>
      <c r="U827" s="20"/>
      <c r="V827" s="20"/>
      <c r="W827" s="20"/>
      <c r="X827" s="20"/>
      <c r="Y827" s="20"/>
      <c r="Z827" s="20"/>
      <c r="AA827" s="20"/>
      <c r="AB827" s="20"/>
      <c r="AC827" s="20"/>
      <c r="AD827" s="20"/>
      <c r="AE827" s="20"/>
      <c r="AR827" s="106" t="s">
        <v>190</v>
      </c>
      <c r="AT827" s="106" t="s">
        <v>111</v>
      </c>
      <c r="AU827" s="106" t="s">
        <v>116</v>
      </c>
      <c r="AY827" s="12" t="s">
        <v>109</v>
      </c>
      <c r="BE827" s="107">
        <f t="shared" si="81"/>
        <v>0</v>
      </c>
      <c r="BF827" s="107">
        <f t="shared" si="82"/>
        <v>0</v>
      </c>
      <c r="BG827" s="107">
        <f t="shared" si="83"/>
        <v>0</v>
      </c>
      <c r="BH827" s="107">
        <f t="shared" si="84"/>
        <v>0</v>
      </c>
      <c r="BI827" s="107">
        <f t="shared" si="85"/>
        <v>0</v>
      </c>
      <c r="BJ827" s="12" t="s">
        <v>116</v>
      </c>
      <c r="BK827" s="107">
        <f t="shared" si="86"/>
        <v>0</v>
      </c>
      <c r="BL827" s="12" t="s">
        <v>190</v>
      </c>
      <c r="BM827" s="106" t="s">
        <v>1178</v>
      </c>
    </row>
    <row r="828" spans="1:65" s="2" customFormat="1" ht="33" customHeight="1" x14ac:dyDescent="0.2">
      <c r="A828" s="20"/>
      <c r="B828" s="95"/>
      <c r="C828" s="96">
        <v>177</v>
      </c>
      <c r="D828" s="136" t="s">
        <v>216</v>
      </c>
      <c r="E828" s="137" t="s">
        <v>1179</v>
      </c>
      <c r="F828" s="138" t="s">
        <v>1180</v>
      </c>
      <c r="G828" s="139" t="s">
        <v>256</v>
      </c>
      <c r="H828" s="140">
        <v>68</v>
      </c>
      <c r="I828" s="140"/>
      <c r="J828" s="140">
        <f>SUM(H828*I828)</f>
        <v>0</v>
      </c>
      <c r="K828" s="141"/>
      <c r="L828" s="142"/>
      <c r="M828" s="143" t="s">
        <v>0</v>
      </c>
      <c r="N828" s="144" t="s">
        <v>24</v>
      </c>
      <c r="O828" s="104">
        <v>0</v>
      </c>
      <c r="P828" s="104">
        <f t="shared" si="78"/>
        <v>0</v>
      </c>
      <c r="Q828" s="104">
        <v>0</v>
      </c>
      <c r="R828" s="104">
        <f t="shared" si="79"/>
        <v>0</v>
      </c>
      <c r="S828" s="104">
        <v>0</v>
      </c>
      <c r="T828" s="105">
        <f t="shared" si="80"/>
        <v>0</v>
      </c>
      <c r="U828" s="20"/>
      <c r="V828" s="20"/>
      <c r="W828" s="20"/>
      <c r="X828" s="20"/>
      <c r="Y828" s="20"/>
      <c r="Z828" s="20"/>
      <c r="AA828" s="20"/>
      <c r="AB828" s="20"/>
      <c r="AC828" s="20"/>
      <c r="AD828" s="20"/>
      <c r="AE828" s="20"/>
      <c r="AR828" s="106" t="s">
        <v>305</v>
      </c>
      <c r="AT828" s="106" t="s">
        <v>216</v>
      </c>
      <c r="AU828" s="106" t="s">
        <v>116</v>
      </c>
      <c r="AY828" s="12" t="s">
        <v>109</v>
      </c>
      <c r="BE828" s="107">
        <f t="shared" si="81"/>
        <v>0</v>
      </c>
      <c r="BF828" s="107">
        <f t="shared" si="82"/>
        <v>0</v>
      </c>
      <c r="BG828" s="107">
        <f t="shared" si="83"/>
        <v>0</v>
      </c>
      <c r="BH828" s="107">
        <f t="shared" si="84"/>
        <v>0</v>
      </c>
      <c r="BI828" s="107">
        <f t="shared" si="85"/>
        <v>0</v>
      </c>
      <c r="BJ828" s="12" t="s">
        <v>116</v>
      </c>
      <c r="BK828" s="107">
        <f t="shared" si="86"/>
        <v>0</v>
      </c>
      <c r="BL828" s="12" t="s">
        <v>190</v>
      </c>
      <c r="BM828" s="106" t="s">
        <v>1181</v>
      </c>
    </row>
    <row r="829" spans="1:65" s="2" customFormat="1" ht="37.9" customHeight="1" x14ac:dyDescent="0.2">
      <c r="A829" s="20"/>
      <c r="B829" s="95"/>
      <c r="C829" s="96">
        <v>178</v>
      </c>
      <c r="D829" s="96" t="s">
        <v>111</v>
      </c>
      <c r="E829" s="97" t="s">
        <v>1182</v>
      </c>
      <c r="F829" s="98" t="s">
        <v>1183</v>
      </c>
      <c r="G829" s="99" t="s">
        <v>256</v>
      </c>
      <c r="H829" s="100">
        <v>5</v>
      </c>
      <c r="I829" s="100"/>
      <c r="J829" s="190">
        <f t="shared" ref="J829:J833" si="91">SUM(H829*I829)</f>
        <v>0</v>
      </c>
      <c r="K829" s="101"/>
      <c r="L829" s="21"/>
      <c r="M829" s="102" t="s">
        <v>0</v>
      </c>
      <c r="N829" s="103" t="s">
        <v>24</v>
      </c>
      <c r="O829" s="104">
        <v>0</v>
      </c>
      <c r="P829" s="104">
        <f t="shared" si="78"/>
        <v>0</v>
      </c>
      <c r="Q829" s="104">
        <v>0</v>
      </c>
      <c r="R829" s="104">
        <f t="shared" si="79"/>
        <v>0</v>
      </c>
      <c r="S829" s="104">
        <v>0</v>
      </c>
      <c r="T829" s="105">
        <f t="shared" si="80"/>
        <v>0</v>
      </c>
      <c r="U829" s="20"/>
      <c r="V829" s="20"/>
      <c r="W829" s="20"/>
      <c r="X829" s="20"/>
      <c r="Y829" s="20"/>
      <c r="Z829" s="20"/>
      <c r="AA829" s="20"/>
      <c r="AB829" s="20"/>
      <c r="AC829" s="20"/>
      <c r="AD829" s="20"/>
      <c r="AE829" s="20"/>
      <c r="AR829" s="106" t="s">
        <v>190</v>
      </c>
      <c r="AT829" s="106" t="s">
        <v>111</v>
      </c>
      <c r="AU829" s="106" t="s">
        <v>116</v>
      </c>
      <c r="AY829" s="12" t="s">
        <v>109</v>
      </c>
      <c r="BE829" s="107">
        <f t="shared" si="81"/>
        <v>0</v>
      </c>
      <c r="BF829" s="107">
        <f t="shared" si="82"/>
        <v>0</v>
      </c>
      <c r="BG829" s="107">
        <f t="shared" si="83"/>
        <v>0</v>
      </c>
      <c r="BH829" s="107">
        <f t="shared" si="84"/>
        <v>0</v>
      </c>
      <c r="BI829" s="107">
        <f t="shared" si="85"/>
        <v>0</v>
      </c>
      <c r="BJ829" s="12" t="s">
        <v>116</v>
      </c>
      <c r="BK829" s="107">
        <f t="shared" si="86"/>
        <v>0</v>
      </c>
      <c r="BL829" s="12" t="s">
        <v>190</v>
      </c>
      <c r="BM829" s="106" t="s">
        <v>1184</v>
      </c>
    </row>
    <row r="830" spans="1:65" s="2" customFormat="1" ht="33" customHeight="1" x14ac:dyDescent="0.2">
      <c r="A830" s="20"/>
      <c r="B830" s="95"/>
      <c r="C830" s="96">
        <v>179</v>
      </c>
      <c r="D830" s="136" t="s">
        <v>216</v>
      </c>
      <c r="E830" s="137" t="s">
        <v>1185</v>
      </c>
      <c r="F830" s="138" t="s">
        <v>1186</v>
      </c>
      <c r="G830" s="139" t="s">
        <v>256</v>
      </c>
      <c r="H830" s="140">
        <v>4</v>
      </c>
      <c r="I830" s="140"/>
      <c r="J830" s="140">
        <f t="shared" si="91"/>
        <v>0</v>
      </c>
      <c r="K830" s="141"/>
      <c r="L830" s="142"/>
      <c r="M830" s="143" t="s">
        <v>0</v>
      </c>
      <c r="N830" s="144" t="s">
        <v>24</v>
      </c>
      <c r="O830" s="104">
        <v>0</v>
      </c>
      <c r="P830" s="104">
        <f t="shared" si="78"/>
        <v>0</v>
      </c>
      <c r="Q830" s="104">
        <v>0</v>
      </c>
      <c r="R830" s="104">
        <f t="shared" si="79"/>
        <v>0</v>
      </c>
      <c r="S830" s="104">
        <v>0</v>
      </c>
      <c r="T830" s="105">
        <f t="shared" si="80"/>
        <v>0</v>
      </c>
      <c r="U830" s="20"/>
      <c r="V830" s="20"/>
      <c r="W830" s="20"/>
      <c r="X830" s="20"/>
      <c r="Y830" s="20"/>
      <c r="Z830" s="20"/>
      <c r="AA830" s="20"/>
      <c r="AB830" s="20"/>
      <c r="AC830" s="20"/>
      <c r="AD830" s="20"/>
      <c r="AE830" s="20"/>
      <c r="AR830" s="106" t="s">
        <v>305</v>
      </c>
      <c r="AT830" s="106" t="s">
        <v>216</v>
      </c>
      <c r="AU830" s="106" t="s">
        <v>116</v>
      </c>
      <c r="AY830" s="12" t="s">
        <v>109</v>
      </c>
      <c r="BE830" s="107">
        <f t="shared" si="81"/>
        <v>0</v>
      </c>
      <c r="BF830" s="107">
        <f t="shared" si="82"/>
        <v>0</v>
      </c>
      <c r="BG830" s="107">
        <f t="shared" si="83"/>
        <v>0</v>
      </c>
      <c r="BH830" s="107">
        <f t="shared" si="84"/>
        <v>0</v>
      </c>
      <c r="BI830" s="107">
        <f t="shared" si="85"/>
        <v>0</v>
      </c>
      <c r="BJ830" s="12" t="s">
        <v>116</v>
      </c>
      <c r="BK830" s="107">
        <f t="shared" si="86"/>
        <v>0</v>
      </c>
      <c r="BL830" s="12" t="s">
        <v>190</v>
      </c>
      <c r="BM830" s="106" t="s">
        <v>1187</v>
      </c>
    </row>
    <row r="831" spans="1:65" s="2" customFormat="1" ht="21.75" customHeight="1" x14ac:dyDescent="0.2">
      <c r="A831" s="20"/>
      <c r="B831" s="95"/>
      <c r="C831" s="96">
        <v>180</v>
      </c>
      <c r="D831" s="136" t="s">
        <v>216</v>
      </c>
      <c r="E831" s="137" t="s">
        <v>1188</v>
      </c>
      <c r="F831" s="138" t="s">
        <v>1189</v>
      </c>
      <c r="G831" s="139" t="s">
        <v>256</v>
      </c>
      <c r="H831" s="140">
        <v>1</v>
      </c>
      <c r="I831" s="140"/>
      <c r="J831" s="140">
        <f t="shared" si="91"/>
        <v>0</v>
      </c>
      <c r="K831" s="141"/>
      <c r="L831" s="142"/>
      <c r="M831" s="143" t="s">
        <v>0</v>
      </c>
      <c r="N831" s="144" t="s">
        <v>24</v>
      </c>
      <c r="O831" s="104">
        <v>0</v>
      </c>
      <c r="P831" s="104">
        <f t="shared" si="78"/>
        <v>0</v>
      </c>
      <c r="Q831" s="104">
        <v>0</v>
      </c>
      <c r="R831" s="104">
        <f t="shared" si="79"/>
        <v>0</v>
      </c>
      <c r="S831" s="104">
        <v>0</v>
      </c>
      <c r="T831" s="105">
        <f t="shared" si="80"/>
        <v>0</v>
      </c>
      <c r="U831" s="20"/>
      <c r="V831" s="20"/>
      <c r="W831" s="20"/>
      <c r="X831" s="20"/>
      <c r="Y831" s="20"/>
      <c r="Z831" s="20"/>
      <c r="AA831" s="20"/>
      <c r="AB831" s="20"/>
      <c r="AC831" s="20"/>
      <c r="AD831" s="20"/>
      <c r="AE831" s="20"/>
      <c r="AR831" s="106" t="s">
        <v>305</v>
      </c>
      <c r="AT831" s="106" t="s">
        <v>216</v>
      </c>
      <c r="AU831" s="106" t="s">
        <v>116</v>
      </c>
      <c r="AY831" s="12" t="s">
        <v>109</v>
      </c>
      <c r="BE831" s="107">
        <f t="shared" si="81"/>
        <v>0</v>
      </c>
      <c r="BF831" s="107">
        <f t="shared" si="82"/>
        <v>0</v>
      </c>
      <c r="BG831" s="107">
        <f t="shared" si="83"/>
        <v>0</v>
      </c>
      <c r="BH831" s="107">
        <f t="shared" si="84"/>
        <v>0</v>
      </c>
      <c r="BI831" s="107">
        <f t="shared" si="85"/>
        <v>0</v>
      </c>
      <c r="BJ831" s="12" t="s">
        <v>116</v>
      </c>
      <c r="BK831" s="107">
        <f t="shared" si="86"/>
        <v>0</v>
      </c>
      <c r="BL831" s="12" t="s">
        <v>190</v>
      </c>
      <c r="BM831" s="106" t="s">
        <v>1190</v>
      </c>
    </row>
    <row r="832" spans="1:65" s="2" customFormat="1" ht="33" customHeight="1" x14ac:dyDescent="0.2">
      <c r="A832" s="20"/>
      <c r="B832" s="95"/>
      <c r="C832" s="96">
        <v>181</v>
      </c>
      <c r="D832" s="136" t="s">
        <v>216</v>
      </c>
      <c r="E832" s="137" t="s">
        <v>1191</v>
      </c>
      <c r="F832" s="138" t="s">
        <v>1192</v>
      </c>
      <c r="G832" s="139" t="s">
        <v>256</v>
      </c>
      <c r="H832" s="140">
        <v>1</v>
      </c>
      <c r="I832" s="140"/>
      <c r="J832" s="140">
        <f t="shared" si="91"/>
        <v>0</v>
      </c>
      <c r="K832" s="141"/>
      <c r="L832" s="142"/>
      <c r="M832" s="143" t="s">
        <v>0</v>
      </c>
      <c r="N832" s="144" t="s">
        <v>24</v>
      </c>
      <c r="O832" s="104">
        <v>0</v>
      </c>
      <c r="P832" s="104">
        <f t="shared" si="78"/>
        <v>0</v>
      </c>
      <c r="Q832" s="104">
        <v>0</v>
      </c>
      <c r="R832" s="104">
        <f t="shared" si="79"/>
        <v>0</v>
      </c>
      <c r="S832" s="104">
        <v>0</v>
      </c>
      <c r="T832" s="105">
        <f t="shared" si="80"/>
        <v>0</v>
      </c>
      <c r="U832" s="20"/>
      <c r="V832" s="20"/>
      <c r="W832" s="20"/>
      <c r="X832" s="20"/>
      <c r="Y832" s="20"/>
      <c r="Z832" s="20"/>
      <c r="AA832" s="20"/>
      <c r="AB832" s="20"/>
      <c r="AC832" s="20"/>
      <c r="AD832" s="20"/>
      <c r="AE832" s="20"/>
      <c r="AR832" s="106" t="s">
        <v>305</v>
      </c>
      <c r="AT832" s="106" t="s">
        <v>216</v>
      </c>
      <c r="AU832" s="106" t="s">
        <v>116</v>
      </c>
      <c r="AY832" s="12" t="s">
        <v>109</v>
      </c>
      <c r="BE832" s="107">
        <f t="shared" si="81"/>
        <v>0</v>
      </c>
      <c r="BF832" s="107">
        <f t="shared" si="82"/>
        <v>0</v>
      </c>
      <c r="BG832" s="107">
        <f t="shared" si="83"/>
        <v>0</v>
      </c>
      <c r="BH832" s="107">
        <f t="shared" si="84"/>
        <v>0</v>
      </c>
      <c r="BI832" s="107">
        <f t="shared" si="85"/>
        <v>0</v>
      </c>
      <c r="BJ832" s="12" t="s">
        <v>116</v>
      </c>
      <c r="BK832" s="107">
        <f t="shared" si="86"/>
        <v>0</v>
      </c>
      <c r="BL832" s="12" t="s">
        <v>190</v>
      </c>
      <c r="BM832" s="106" t="s">
        <v>1193</v>
      </c>
    </row>
    <row r="833" spans="1:65" s="2" customFormat="1" ht="33" customHeight="1" x14ac:dyDescent="0.2">
      <c r="A833" s="20"/>
      <c r="B833" s="95"/>
      <c r="C833" s="96">
        <v>182</v>
      </c>
      <c r="D833" s="136" t="s">
        <v>216</v>
      </c>
      <c r="E833" s="137" t="s">
        <v>1194</v>
      </c>
      <c r="F833" s="138" t="s">
        <v>1195</v>
      </c>
      <c r="G833" s="139" t="s">
        <v>256</v>
      </c>
      <c r="H833" s="140">
        <v>1</v>
      </c>
      <c r="I833" s="140"/>
      <c r="J833" s="140">
        <f t="shared" si="91"/>
        <v>0</v>
      </c>
      <c r="K833" s="141"/>
      <c r="L833" s="142"/>
      <c r="M833" s="143" t="s">
        <v>0</v>
      </c>
      <c r="N833" s="144" t="s">
        <v>24</v>
      </c>
      <c r="O833" s="104">
        <v>0</v>
      </c>
      <c r="P833" s="104">
        <f t="shared" si="78"/>
        <v>0</v>
      </c>
      <c r="Q833" s="104">
        <v>0</v>
      </c>
      <c r="R833" s="104">
        <f t="shared" si="79"/>
        <v>0</v>
      </c>
      <c r="S833" s="104">
        <v>0</v>
      </c>
      <c r="T833" s="105">
        <f t="shared" si="80"/>
        <v>0</v>
      </c>
      <c r="U833" s="20"/>
      <c r="V833" s="20"/>
      <c r="W833" s="20"/>
      <c r="X833" s="20"/>
      <c r="Y833" s="20"/>
      <c r="Z833" s="20"/>
      <c r="AA833" s="20"/>
      <c r="AB833" s="20"/>
      <c r="AC833" s="20"/>
      <c r="AD833" s="20"/>
      <c r="AE833" s="20"/>
      <c r="AR833" s="106" t="s">
        <v>305</v>
      </c>
      <c r="AT833" s="106" t="s">
        <v>216</v>
      </c>
      <c r="AU833" s="106" t="s">
        <v>116</v>
      </c>
      <c r="AY833" s="12" t="s">
        <v>109</v>
      </c>
      <c r="BE833" s="107">
        <f t="shared" si="81"/>
        <v>0</v>
      </c>
      <c r="BF833" s="107">
        <f t="shared" si="82"/>
        <v>0</v>
      </c>
      <c r="BG833" s="107">
        <f t="shared" si="83"/>
        <v>0</v>
      </c>
      <c r="BH833" s="107">
        <f t="shared" si="84"/>
        <v>0</v>
      </c>
      <c r="BI833" s="107">
        <f t="shared" si="85"/>
        <v>0</v>
      </c>
      <c r="BJ833" s="12" t="s">
        <v>116</v>
      </c>
      <c r="BK833" s="107">
        <f t="shared" si="86"/>
        <v>0</v>
      </c>
      <c r="BL833" s="12" t="s">
        <v>190</v>
      </c>
      <c r="BM833" s="106" t="s">
        <v>1196</v>
      </c>
    </row>
    <row r="834" spans="1:65" s="2" customFormat="1" ht="16.5" customHeight="1" x14ac:dyDescent="0.2">
      <c r="A834" s="20"/>
      <c r="B834" s="95"/>
      <c r="C834" s="96">
        <v>183</v>
      </c>
      <c r="D834" s="96" t="s">
        <v>111</v>
      </c>
      <c r="E834" s="97" t="s">
        <v>1197</v>
      </c>
      <c r="F834" s="98" t="s">
        <v>1198</v>
      </c>
      <c r="G834" s="99" t="s">
        <v>256</v>
      </c>
      <c r="H834" s="100">
        <v>2</v>
      </c>
      <c r="I834" s="100"/>
      <c r="J834" s="190">
        <f t="shared" ref="J834:J836" si="92">SUM(H834*I834)</f>
        <v>0</v>
      </c>
      <c r="K834" s="101"/>
      <c r="L834" s="21"/>
      <c r="M834" s="102" t="s">
        <v>0</v>
      </c>
      <c r="N834" s="103" t="s">
        <v>24</v>
      </c>
      <c r="O834" s="104">
        <v>0</v>
      </c>
      <c r="P834" s="104">
        <f t="shared" si="78"/>
        <v>0</v>
      </c>
      <c r="Q834" s="104">
        <v>0</v>
      </c>
      <c r="R834" s="104">
        <f t="shared" si="79"/>
        <v>0</v>
      </c>
      <c r="S834" s="104">
        <v>0</v>
      </c>
      <c r="T834" s="105">
        <f t="shared" si="80"/>
        <v>0</v>
      </c>
      <c r="U834" s="20"/>
      <c r="V834" s="20"/>
      <c r="W834" s="20"/>
      <c r="X834" s="20"/>
      <c r="Y834" s="20"/>
      <c r="Z834" s="20"/>
      <c r="AA834" s="20"/>
      <c r="AB834" s="20"/>
      <c r="AC834" s="20"/>
      <c r="AD834" s="20"/>
      <c r="AE834" s="20"/>
      <c r="AR834" s="106" t="s">
        <v>190</v>
      </c>
      <c r="AT834" s="106" t="s">
        <v>111</v>
      </c>
      <c r="AU834" s="106" t="s">
        <v>116</v>
      </c>
      <c r="AY834" s="12" t="s">
        <v>109</v>
      </c>
      <c r="BE834" s="107">
        <f t="shared" si="81"/>
        <v>0</v>
      </c>
      <c r="BF834" s="107">
        <f t="shared" si="82"/>
        <v>0</v>
      </c>
      <c r="BG834" s="107">
        <f t="shared" si="83"/>
        <v>0</v>
      </c>
      <c r="BH834" s="107">
        <f t="shared" si="84"/>
        <v>0</v>
      </c>
      <c r="BI834" s="107">
        <f t="shared" si="85"/>
        <v>0</v>
      </c>
      <c r="BJ834" s="12" t="s">
        <v>116</v>
      </c>
      <c r="BK834" s="107">
        <f t="shared" si="86"/>
        <v>0</v>
      </c>
      <c r="BL834" s="12" t="s">
        <v>190</v>
      </c>
      <c r="BM834" s="106" t="s">
        <v>1199</v>
      </c>
    </row>
    <row r="835" spans="1:65" s="2" customFormat="1" ht="21.75" customHeight="1" x14ac:dyDescent="0.2">
      <c r="A835" s="20"/>
      <c r="B835" s="95"/>
      <c r="C835" s="96">
        <v>184</v>
      </c>
      <c r="D835" s="136" t="s">
        <v>216</v>
      </c>
      <c r="E835" s="137" t="s">
        <v>1200</v>
      </c>
      <c r="F835" s="138" t="s">
        <v>1201</v>
      </c>
      <c r="G835" s="139" t="s">
        <v>362</v>
      </c>
      <c r="H835" s="140">
        <v>60</v>
      </c>
      <c r="I835" s="140"/>
      <c r="J835" s="140">
        <f t="shared" si="92"/>
        <v>0</v>
      </c>
      <c r="K835" s="141"/>
      <c r="L835" s="142"/>
      <c r="M835" s="143" t="s">
        <v>0</v>
      </c>
      <c r="N835" s="144" t="s">
        <v>24</v>
      </c>
      <c r="O835" s="104">
        <v>0</v>
      </c>
      <c r="P835" s="104">
        <f t="shared" si="78"/>
        <v>0</v>
      </c>
      <c r="Q835" s="104">
        <v>0</v>
      </c>
      <c r="R835" s="104">
        <f t="shared" si="79"/>
        <v>0</v>
      </c>
      <c r="S835" s="104">
        <v>0</v>
      </c>
      <c r="T835" s="105">
        <f t="shared" si="80"/>
        <v>0</v>
      </c>
      <c r="U835" s="20"/>
      <c r="V835" s="20"/>
      <c r="W835" s="20"/>
      <c r="X835" s="20"/>
      <c r="Y835" s="20"/>
      <c r="Z835" s="20"/>
      <c r="AA835" s="20"/>
      <c r="AB835" s="20"/>
      <c r="AC835" s="20"/>
      <c r="AD835" s="20"/>
      <c r="AE835" s="20"/>
      <c r="AR835" s="106" t="s">
        <v>305</v>
      </c>
      <c r="AT835" s="106" t="s">
        <v>216</v>
      </c>
      <c r="AU835" s="106" t="s">
        <v>116</v>
      </c>
      <c r="AY835" s="12" t="s">
        <v>109</v>
      </c>
      <c r="BE835" s="107">
        <f t="shared" si="81"/>
        <v>0</v>
      </c>
      <c r="BF835" s="107">
        <f t="shared" si="82"/>
        <v>0</v>
      </c>
      <c r="BG835" s="107">
        <f t="shared" si="83"/>
        <v>0</v>
      </c>
      <c r="BH835" s="107">
        <f t="shared" si="84"/>
        <v>0</v>
      </c>
      <c r="BI835" s="107">
        <f t="shared" si="85"/>
        <v>0</v>
      </c>
      <c r="BJ835" s="12" t="s">
        <v>116</v>
      </c>
      <c r="BK835" s="107">
        <f t="shared" si="86"/>
        <v>0</v>
      </c>
      <c r="BL835" s="12" t="s">
        <v>190</v>
      </c>
      <c r="BM835" s="106" t="s">
        <v>1202</v>
      </c>
    </row>
    <row r="836" spans="1:65" s="2" customFormat="1" ht="24.2" customHeight="1" x14ac:dyDescent="0.2">
      <c r="A836" s="20"/>
      <c r="B836" s="95"/>
      <c r="C836" s="96">
        <v>185</v>
      </c>
      <c r="D836" s="136" t="s">
        <v>216</v>
      </c>
      <c r="E836" s="137" t="s">
        <v>1203</v>
      </c>
      <c r="F836" s="138" t="s">
        <v>1204</v>
      </c>
      <c r="G836" s="139" t="s">
        <v>256</v>
      </c>
      <c r="H836" s="140">
        <v>2</v>
      </c>
      <c r="I836" s="140"/>
      <c r="J836" s="140">
        <f t="shared" si="92"/>
        <v>0</v>
      </c>
      <c r="K836" s="141"/>
      <c r="L836" s="142"/>
      <c r="M836" s="143" t="s">
        <v>0</v>
      </c>
      <c r="N836" s="144" t="s">
        <v>24</v>
      </c>
      <c r="O836" s="104">
        <v>0</v>
      </c>
      <c r="P836" s="104">
        <f t="shared" si="78"/>
        <v>0</v>
      </c>
      <c r="Q836" s="104">
        <v>0</v>
      </c>
      <c r="R836" s="104">
        <f t="shared" si="79"/>
        <v>0</v>
      </c>
      <c r="S836" s="104">
        <v>0</v>
      </c>
      <c r="T836" s="105">
        <f t="shared" si="80"/>
        <v>0</v>
      </c>
      <c r="U836" s="20"/>
      <c r="V836" s="20"/>
      <c r="W836" s="20"/>
      <c r="X836" s="20"/>
      <c r="Y836" s="20"/>
      <c r="Z836" s="20"/>
      <c r="AA836" s="20"/>
      <c r="AB836" s="20"/>
      <c r="AC836" s="20"/>
      <c r="AD836" s="20"/>
      <c r="AE836" s="20"/>
      <c r="AR836" s="106" t="s">
        <v>305</v>
      </c>
      <c r="AT836" s="106" t="s">
        <v>216</v>
      </c>
      <c r="AU836" s="106" t="s">
        <v>116</v>
      </c>
      <c r="AY836" s="12" t="s">
        <v>109</v>
      </c>
      <c r="BE836" s="107">
        <f t="shared" si="81"/>
        <v>0</v>
      </c>
      <c r="BF836" s="107">
        <f t="shared" si="82"/>
        <v>0</v>
      </c>
      <c r="BG836" s="107">
        <f t="shared" si="83"/>
        <v>0</v>
      </c>
      <c r="BH836" s="107">
        <f t="shared" si="84"/>
        <v>0</v>
      </c>
      <c r="BI836" s="107">
        <f t="shared" si="85"/>
        <v>0</v>
      </c>
      <c r="BJ836" s="12" t="s">
        <v>116</v>
      </c>
      <c r="BK836" s="107">
        <f t="shared" si="86"/>
        <v>0</v>
      </c>
      <c r="BL836" s="12" t="s">
        <v>190</v>
      </c>
      <c r="BM836" s="106" t="s">
        <v>1205</v>
      </c>
    </row>
    <row r="837" spans="1:65" s="2" customFormat="1" ht="24.2" customHeight="1" x14ac:dyDescent="0.2">
      <c r="A837" s="20"/>
      <c r="B837" s="95"/>
      <c r="C837" s="96">
        <v>186</v>
      </c>
      <c r="D837" s="96" t="s">
        <v>111</v>
      </c>
      <c r="E837" s="97" t="s">
        <v>1206</v>
      </c>
      <c r="F837" s="98" t="s">
        <v>1207</v>
      </c>
      <c r="G837" s="99" t="s">
        <v>256</v>
      </c>
      <c r="H837" s="100">
        <v>1</v>
      </c>
      <c r="I837" s="100"/>
      <c r="J837" s="190">
        <f t="shared" ref="J837" si="93">SUM(H837*I837)</f>
        <v>0</v>
      </c>
      <c r="K837" s="101"/>
      <c r="L837" s="21"/>
      <c r="M837" s="102" t="s">
        <v>0</v>
      </c>
      <c r="N837" s="103" t="s">
        <v>24</v>
      </c>
      <c r="O837" s="104">
        <v>0</v>
      </c>
      <c r="P837" s="104">
        <f t="shared" si="78"/>
        <v>0</v>
      </c>
      <c r="Q837" s="104">
        <v>0</v>
      </c>
      <c r="R837" s="104">
        <f t="shared" si="79"/>
        <v>0</v>
      </c>
      <c r="S837" s="104">
        <v>0</v>
      </c>
      <c r="T837" s="105">
        <f t="shared" si="80"/>
        <v>0</v>
      </c>
      <c r="U837" s="20"/>
      <c r="V837" s="20"/>
      <c r="W837" s="20"/>
      <c r="X837" s="20"/>
      <c r="Y837" s="20"/>
      <c r="Z837" s="20"/>
      <c r="AA837" s="20"/>
      <c r="AB837" s="20"/>
      <c r="AC837" s="20"/>
      <c r="AD837" s="20"/>
      <c r="AE837" s="20"/>
      <c r="AR837" s="106" t="s">
        <v>190</v>
      </c>
      <c r="AT837" s="106" t="s">
        <v>111</v>
      </c>
      <c r="AU837" s="106" t="s">
        <v>116</v>
      </c>
      <c r="AY837" s="12" t="s">
        <v>109</v>
      </c>
      <c r="BE837" s="107">
        <f t="shared" si="81"/>
        <v>0</v>
      </c>
      <c r="BF837" s="107">
        <f t="shared" si="82"/>
        <v>0</v>
      </c>
      <c r="BG837" s="107">
        <f t="shared" si="83"/>
        <v>0</v>
      </c>
      <c r="BH837" s="107">
        <f t="shared" si="84"/>
        <v>0</v>
      </c>
      <c r="BI837" s="107">
        <f t="shared" si="85"/>
        <v>0</v>
      </c>
      <c r="BJ837" s="12" t="s">
        <v>116</v>
      </c>
      <c r="BK837" s="107">
        <f t="shared" si="86"/>
        <v>0</v>
      </c>
      <c r="BL837" s="12" t="s">
        <v>190</v>
      </c>
      <c r="BM837" s="106" t="s">
        <v>1208</v>
      </c>
    </row>
    <row r="838" spans="1:65" s="2" customFormat="1" ht="16.5" customHeight="1" x14ac:dyDescent="0.2">
      <c r="A838" s="20"/>
      <c r="B838" s="95"/>
      <c r="C838" s="96">
        <v>187</v>
      </c>
      <c r="D838" s="136" t="s">
        <v>216</v>
      </c>
      <c r="E838" s="137" t="s">
        <v>1209</v>
      </c>
      <c r="F838" s="138" t="s">
        <v>1210</v>
      </c>
      <c r="G838" s="139" t="s">
        <v>256</v>
      </c>
      <c r="H838" s="140">
        <v>1</v>
      </c>
      <c r="I838" s="140"/>
      <c r="J838" s="140">
        <f>SUM(H838*I838)</f>
        <v>0</v>
      </c>
      <c r="K838" s="141"/>
      <c r="L838" s="142"/>
      <c r="M838" s="143" t="s">
        <v>0</v>
      </c>
      <c r="N838" s="144" t="s">
        <v>24</v>
      </c>
      <c r="O838" s="104">
        <v>0</v>
      </c>
      <c r="P838" s="104">
        <f t="shared" si="78"/>
        <v>0</v>
      </c>
      <c r="Q838" s="104">
        <v>0</v>
      </c>
      <c r="R838" s="104">
        <f t="shared" si="79"/>
        <v>0</v>
      </c>
      <c r="S838" s="104">
        <v>0</v>
      </c>
      <c r="T838" s="105">
        <f t="shared" si="80"/>
        <v>0</v>
      </c>
      <c r="U838" s="20"/>
      <c r="V838" s="20"/>
      <c r="W838" s="20"/>
      <c r="X838" s="20"/>
      <c r="Y838" s="20"/>
      <c r="Z838" s="20"/>
      <c r="AA838" s="20"/>
      <c r="AB838" s="20"/>
      <c r="AC838" s="20"/>
      <c r="AD838" s="20"/>
      <c r="AE838" s="20"/>
      <c r="AR838" s="106" t="s">
        <v>305</v>
      </c>
      <c r="AT838" s="106" t="s">
        <v>216</v>
      </c>
      <c r="AU838" s="106" t="s">
        <v>116</v>
      </c>
      <c r="AY838" s="12" t="s">
        <v>109</v>
      </c>
      <c r="BE838" s="107">
        <f t="shared" si="81"/>
        <v>0</v>
      </c>
      <c r="BF838" s="107">
        <f t="shared" si="82"/>
        <v>0</v>
      </c>
      <c r="BG838" s="107">
        <f t="shared" si="83"/>
        <v>0</v>
      </c>
      <c r="BH838" s="107">
        <f t="shared" si="84"/>
        <v>0</v>
      </c>
      <c r="BI838" s="107">
        <f t="shared" si="85"/>
        <v>0</v>
      </c>
      <c r="BJ838" s="12" t="s">
        <v>116</v>
      </c>
      <c r="BK838" s="107">
        <f t="shared" si="86"/>
        <v>0</v>
      </c>
      <c r="BL838" s="12" t="s">
        <v>190</v>
      </c>
      <c r="BM838" s="106" t="s">
        <v>1211</v>
      </c>
    </row>
    <row r="839" spans="1:65" s="2" customFormat="1" ht="24.2" customHeight="1" x14ac:dyDescent="0.2">
      <c r="A839" s="20"/>
      <c r="B839" s="95"/>
      <c r="C839" s="96">
        <v>188</v>
      </c>
      <c r="D839" s="96" t="s">
        <v>111</v>
      </c>
      <c r="E839" s="97" t="s">
        <v>1212</v>
      </c>
      <c r="F839" s="98" t="s">
        <v>1213</v>
      </c>
      <c r="G839" s="99" t="s">
        <v>362</v>
      </c>
      <c r="H839" s="100">
        <v>478</v>
      </c>
      <c r="I839" s="100"/>
      <c r="J839" s="190">
        <f t="shared" ref="J839" si="94">SUM(H839*I839)</f>
        <v>0</v>
      </c>
      <c r="K839" s="101"/>
      <c r="L839" s="21"/>
      <c r="M839" s="102" t="s">
        <v>0</v>
      </c>
      <c r="N839" s="103" t="s">
        <v>24</v>
      </c>
      <c r="O839" s="104">
        <v>0</v>
      </c>
      <c r="P839" s="104">
        <f t="shared" si="78"/>
        <v>0</v>
      </c>
      <c r="Q839" s="104">
        <v>0</v>
      </c>
      <c r="R839" s="104">
        <f t="shared" si="79"/>
        <v>0</v>
      </c>
      <c r="S839" s="104">
        <v>0</v>
      </c>
      <c r="T839" s="105">
        <f t="shared" si="80"/>
        <v>0</v>
      </c>
      <c r="U839" s="20"/>
      <c r="V839" s="20"/>
      <c r="W839" s="20"/>
      <c r="X839" s="20"/>
      <c r="Y839" s="20"/>
      <c r="Z839" s="20"/>
      <c r="AA839" s="20"/>
      <c r="AB839" s="20"/>
      <c r="AC839" s="20"/>
      <c r="AD839" s="20"/>
      <c r="AE839" s="20"/>
      <c r="AR839" s="106" t="s">
        <v>190</v>
      </c>
      <c r="AT839" s="106" t="s">
        <v>111</v>
      </c>
      <c r="AU839" s="106" t="s">
        <v>116</v>
      </c>
      <c r="AY839" s="12" t="s">
        <v>109</v>
      </c>
      <c r="BE839" s="107">
        <f t="shared" si="81"/>
        <v>0</v>
      </c>
      <c r="BF839" s="107">
        <f t="shared" si="82"/>
        <v>0</v>
      </c>
      <c r="BG839" s="107">
        <f t="shared" si="83"/>
        <v>0</v>
      </c>
      <c r="BH839" s="107">
        <f t="shared" si="84"/>
        <v>0</v>
      </c>
      <c r="BI839" s="107">
        <f t="shared" si="85"/>
        <v>0</v>
      </c>
      <c r="BJ839" s="12" t="s">
        <v>116</v>
      </c>
      <c r="BK839" s="107">
        <f t="shared" si="86"/>
        <v>0</v>
      </c>
      <c r="BL839" s="12" t="s">
        <v>190</v>
      </c>
      <c r="BM839" s="106" t="s">
        <v>1214</v>
      </c>
    </row>
    <row r="840" spans="1:65" s="9" customFormat="1" x14ac:dyDescent="0.2">
      <c r="B840" s="115"/>
      <c r="D840" s="109" t="s">
        <v>117</v>
      </c>
      <c r="E840" s="116" t="s">
        <v>0</v>
      </c>
      <c r="F840" s="117" t="s">
        <v>1215</v>
      </c>
      <c r="H840" s="118">
        <v>478</v>
      </c>
      <c r="I840" s="118"/>
      <c r="J840" s="118"/>
      <c r="L840" s="115"/>
      <c r="M840" s="119"/>
      <c r="N840" s="120"/>
      <c r="O840" s="120"/>
      <c r="P840" s="120"/>
      <c r="Q840" s="120"/>
      <c r="R840" s="120"/>
      <c r="S840" s="120"/>
      <c r="T840" s="121"/>
      <c r="AT840" s="116" t="s">
        <v>117</v>
      </c>
      <c r="AU840" s="116" t="s">
        <v>116</v>
      </c>
      <c r="AV840" s="9" t="s">
        <v>116</v>
      </c>
      <c r="AW840" s="9" t="s">
        <v>15</v>
      </c>
      <c r="AX840" s="9" t="s">
        <v>41</v>
      </c>
      <c r="AY840" s="116" t="s">
        <v>109</v>
      </c>
    </row>
    <row r="841" spans="1:65" s="10" customFormat="1" x14ac:dyDescent="0.2">
      <c r="B841" s="122"/>
      <c r="D841" s="109" t="s">
        <v>117</v>
      </c>
      <c r="E841" s="123" t="s">
        <v>0</v>
      </c>
      <c r="F841" s="124" t="s">
        <v>121</v>
      </c>
      <c r="H841" s="125">
        <v>478</v>
      </c>
      <c r="I841" s="125"/>
      <c r="J841" s="125"/>
      <c r="L841" s="122"/>
      <c r="M841" s="126"/>
      <c r="N841" s="127"/>
      <c r="O841" s="127"/>
      <c r="P841" s="127"/>
      <c r="Q841" s="127"/>
      <c r="R841" s="127"/>
      <c r="S841" s="127"/>
      <c r="T841" s="128"/>
      <c r="AT841" s="123" t="s">
        <v>117</v>
      </c>
      <c r="AU841" s="123" t="s">
        <v>116</v>
      </c>
      <c r="AV841" s="10" t="s">
        <v>115</v>
      </c>
      <c r="AW841" s="10" t="s">
        <v>15</v>
      </c>
      <c r="AX841" s="10" t="s">
        <v>42</v>
      </c>
      <c r="AY841" s="123" t="s">
        <v>109</v>
      </c>
    </row>
    <row r="842" spans="1:65" s="2" customFormat="1" ht="24.2" customHeight="1" x14ac:dyDescent="0.2">
      <c r="A842" s="20"/>
      <c r="B842" s="95"/>
      <c r="C842" s="96">
        <v>189</v>
      </c>
      <c r="D842" s="96" t="s">
        <v>111</v>
      </c>
      <c r="E842" s="97" t="s">
        <v>1216</v>
      </c>
      <c r="F842" s="98" t="s">
        <v>1217</v>
      </c>
      <c r="G842" s="99" t="s">
        <v>362</v>
      </c>
      <c r="H842" s="100">
        <v>478</v>
      </c>
      <c r="I842" s="100"/>
      <c r="J842" s="190">
        <f t="shared" ref="J842:J844" si="95">SUM(H842*I842)</f>
        <v>0</v>
      </c>
      <c r="K842" s="101"/>
      <c r="L842" s="21"/>
      <c r="M842" s="102" t="s">
        <v>0</v>
      </c>
      <c r="N842" s="103" t="s">
        <v>24</v>
      </c>
      <c r="O842" s="104">
        <v>0</v>
      </c>
      <c r="P842" s="104">
        <f>O842*H842</f>
        <v>0</v>
      </c>
      <c r="Q842" s="104">
        <v>0</v>
      </c>
      <c r="R842" s="104">
        <f>Q842*H842</f>
        <v>0</v>
      </c>
      <c r="S842" s="104">
        <v>0</v>
      </c>
      <c r="T842" s="105">
        <f>S842*H842</f>
        <v>0</v>
      </c>
      <c r="U842" s="20"/>
      <c r="V842" s="20"/>
      <c r="W842" s="20"/>
      <c r="X842" s="20"/>
      <c r="Y842" s="20"/>
      <c r="Z842" s="20"/>
      <c r="AA842" s="20"/>
      <c r="AB842" s="20"/>
      <c r="AC842" s="20"/>
      <c r="AD842" s="20"/>
      <c r="AE842" s="20"/>
      <c r="AR842" s="106" t="s">
        <v>190</v>
      </c>
      <c r="AT842" s="106" t="s">
        <v>111</v>
      </c>
      <c r="AU842" s="106" t="s">
        <v>116</v>
      </c>
      <c r="AY842" s="12" t="s">
        <v>109</v>
      </c>
      <c r="BE842" s="107">
        <f>IF(N842="základná",J842,0)</f>
        <v>0</v>
      </c>
      <c r="BF842" s="107">
        <f>IF(N842="znížená",J842,0)</f>
        <v>0</v>
      </c>
      <c r="BG842" s="107">
        <f>IF(N842="zákl. prenesená",J842,0)</f>
        <v>0</v>
      </c>
      <c r="BH842" s="107">
        <f>IF(N842="zníž. prenesená",J842,0)</f>
        <v>0</v>
      </c>
      <c r="BI842" s="107">
        <f>IF(N842="nulová",J842,0)</f>
        <v>0</v>
      </c>
      <c r="BJ842" s="12" t="s">
        <v>116</v>
      </c>
      <c r="BK842" s="107">
        <f>ROUND(I842*H842,2)</f>
        <v>0</v>
      </c>
      <c r="BL842" s="12" t="s">
        <v>190</v>
      </c>
      <c r="BM842" s="106" t="s">
        <v>1218</v>
      </c>
    </row>
    <row r="843" spans="1:65" s="2" customFormat="1" ht="16.5" customHeight="1" x14ac:dyDescent="0.2">
      <c r="A843" s="20"/>
      <c r="B843" s="95"/>
      <c r="C843" s="96">
        <v>190</v>
      </c>
      <c r="D843" s="96" t="s">
        <v>111</v>
      </c>
      <c r="E843" s="97" t="s">
        <v>1219</v>
      </c>
      <c r="F843" s="98" t="s">
        <v>1220</v>
      </c>
      <c r="G843" s="99" t="s">
        <v>219</v>
      </c>
      <c r="H843" s="100">
        <v>800</v>
      </c>
      <c r="I843" s="100"/>
      <c r="J843" s="190">
        <f t="shared" si="95"/>
        <v>0</v>
      </c>
      <c r="K843" s="101"/>
      <c r="L843" s="21"/>
      <c r="M843" s="102" t="s">
        <v>0</v>
      </c>
      <c r="N843" s="103" t="s">
        <v>24</v>
      </c>
      <c r="O843" s="104">
        <v>0</v>
      </c>
      <c r="P843" s="104">
        <f>O843*H843</f>
        <v>0</v>
      </c>
      <c r="Q843" s="104">
        <v>0</v>
      </c>
      <c r="R843" s="104">
        <f>Q843*H843</f>
        <v>0</v>
      </c>
      <c r="S843" s="104">
        <v>0</v>
      </c>
      <c r="T843" s="105">
        <f>S843*H843</f>
        <v>0</v>
      </c>
      <c r="U843" s="20"/>
      <c r="V843" s="20"/>
      <c r="W843" s="20"/>
      <c r="X843" s="20"/>
      <c r="Y843" s="20"/>
      <c r="Z843" s="20"/>
      <c r="AA843" s="20"/>
      <c r="AB843" s="20"/>
      <c r="AC843" s="20"/>
      <c r="AD843" s="20"/>
      <c r="AE843" s="20"/>
      <c r="AR843" s="106" t="s">
        <v>190</v>
      </c>
      <c r="AT843" s="106" t="s">
        <v>111</v>
      </c>
      <c r="AU843" s="106" t="s">
        <v>116</v>
      </c>
      <c r="AY843" s="12" t="s">
        <v>109</v>
      </c>
      <c r="BE843" s="107">
        <f>IF(N843="základná",J843,0)</f>
        <v>0</v>
      </c>
      <c r="BF843" s="107">
        <f>IF(N843="znížená",J843,0)</f>
        <v>0</v>
      </c>
      <c r="BG843" s="107">
        <f>IF(N843="zákl. prenesená",J843,0)</f>
        <v>0</v>
      </c>
      <c r="BH843" s="107">
        <f>IF(N843="zníž. prenesená",J843,0)</f>
        <v>0</v>
      </c>
      <c r="BI843" s="107">
        <f>IF(N843="nulová",J843,0)</f>
        <v>0</v>
      </c>
      <c r="BJ843" s="12" t="s">
        <v>116</v>
      </c>
      <c r="BK843" s="107">
        <f>ROUND(I843*H843,2)</f>
        <v>0</v>
      </c>
      <c r="BL843" s="12" t="s">
        <v>190</v>
      </c>
      <c r="BM843" s="106" t="s">
        <v>1221</v>
      </c>
    </row>
    <row r="844" spans="1:65" s="2" customFormat="1" ht="24.2" customHeight="1" x14ac:dyDescent="0.2">
      <c r="A844" s="20"/>
      <c r="B844" s="95"/>
      <c r="C844" s="96">
        <v>191</v>
      </c>
      <c r="D844" s="96" t="s">
        <v>111</v>
      </c>
      <c r="E844" s="97" t="s">
        <v>1222</v>
      </c>
      <c r="F844" s="98" t="s">
        <v>1223</v>
      </c>
      <c r="G844" s="99" t="s">
        <v>950</v>
      </c>
      <c r="H844" s="100">
        <v>130.881</v>
      </c>
      <c r="I844" s="100"/>
      <c r="J844" s="190">
        <f t="shared" si="95"/>
        <v>0</v>
      </c>
      <c r="K844" s="101"/>
      <c r="L844" s="21"/>
      <c r="M844" s="102" t="s">
        <v>0</v>
      </c>
      <c r="N844" s="103" t="s">
        <v>24</v>
      </c>
      <c r="O844" s="104">
        <v>0</v>
      </c>
      <c r="P844" s="104">
        <f>O844*H844</f>
        <v>0</v>
      </c>
      <c r="Q844" s="104">
        <v>0</v>
      </c>
      <c r="R844" s="104">
        <f>Q844*H844</f>
        <v>0</v>
      </c>
      <c r="S844" s="104">
        <v>0</v>
      </c>
      <c r="T844" s="105">
        <f>S844*H844</f>
        <v>0</v>
      </c>
      <c r="U844" s="20"/>
      <c r="V844" s="20"/>
      <c r="W844" s="20"/>
      <c r="X844" s="20"/>
      <c r="Y844" s="20"/>
      <c r="Z844" s="20"/>
      <c r="AA844" s="20"/>
      <c r="AB844" s="20"/>
      <c r="AC844" s="20"/>
      <c r="AD844" s="20"/>
      <c r="AE844" s="20"/>
      <c r="AR844" s="106" t="s">
        <v>190</v>
      </c>
      <c r="AT844" s="106" t="s">
        <v>111</v>
      </c>
      <c r="AU844" s="106" t="s">
        <v>116</v>
      </c>
      <c r="AY844" s="12" t="s">
        <v>109</v>
      </c>
      <c r="BE844" s="107">
        <f>IF(N844="základná",J844,0)</f>
        <v>0</v>
      </c>
      <c r="BF844" s="107">
        <f>IF(N844="znížená",J844,0)</f>
        <v>0</v>
      </c>
      <c r="BG844" s="107">
        <f>IF(N844="zákl. prenesená",J844,0)</f>
        <v>0</v>
      </c>
      <c r="BH844" s="107">
        <f>IF(N844="zníž. prenesená",J844,0)</f>
        <v>0</v>
      </c>
      <c r="BI844" s="107">
        <f>IF(N844="nulová",J844,0)</f>
        <v>0</v>
      </c>
      <c r="BJ844" s="12" t="s">
        <v>116</v>
      </c>
      <c r="BK844" s="107">
        <f>ROUND(I844*H844,2)</f>
        <v>0</v>
      </c>
      <c r="BL844" s="12" t="s">
        <v>190</v>
      </c>
      <c r="BM844" s="106" t="s">
        <v>1224</v>
      </c>
    </row>
    <row r="845" spans="1:65" s="7" customFormat="1" ht="22.9" customHeight="1" x14ac:dyDescent="0.2">
      <c r="B845" s="85"/>
      <c r="D845" s="86" t="s">
        <v>40</v>
      </c>
      <c r="E845" s="162" t="s">
        <v>1225</v>
      </c>
      <c r="F845" s="162" t="s">
        <v>1226</v>
      </c>
      <c r="I845" s="178"/>
      <c r="J845" s="180">
        <f>SUM(J846:J850)</f>
        <v>0</v>
      </c>
      <c r="L845" s="85"/>
      <c r="M845" s="88"/>
      <c r="N845" s="89"/>
      <c r="O845" s="89"/>
      <c r="P845" s="90">
        <f>SUM(P846:P850)</f>
        <v>0</v>
      </c>
      <c r="Q845" s="89"/>
      <c r="R845" s="90">
        <f>SUM(R846:R850)</f>
        <v>0</v>
      </c>
      <c r="S845" s="89"/>
      <c r="T845" s="91">
        <f>SUM(T846:T850)</f>
        <v>0</v>
      </c>
      <c r="AR845" s="86" t="s">
        <v>116</v>
      </c>
      <c r="AT845" s="92" t="s">
        <v>40</v>
      </c>
      <c r="AU845" s="92" t="s">
        <v>42</v>
      </c>
      <c r="AY845" s="86" t="s">
        <v>109</v>
      </c>
      <c r="BK845" s="93">
        <f>SUM(BK846:BK850)</f>
        <v>0</v>
      </c>
    </row>
    <row r="846" spans="1:65" s="2" customFormat="1" ht="16.5" customHeight="1" x14ac:dyDescent="0.2">
      <c r="A846" s="20"/>
      <c r="B846" s="95"/>
      <c r="C846" s="96">
        <v>192</v>
      </c>
      <c r="D846" s="96" t="s">
        <v>111</v>
      </c>
      <c r="E846" s="97" t="s">
        <v>1227</v>
      </c>
      <c r="F846" s="98" t="s">
        <v>1228</v>
      </c>
      <c r="G846" s="99" t="s">
        <v>256</v>
      </c>
      <c r="H846" s="100">
        <v>1</v>
      </c>
      <c r="I846" s="100"/>
      <c r="J846" s="190">
        <f t="shared" ref="J846" si="96">SUM(H846*I846)</f>
        <v>0</v>
      </c>
      <c r="K846" s="101"/>
      <c r="L846" s="21"/>
      <c r="M846" s="102" t="s">
        <v>0</v>
      </c>
      <c r="N846" s="103" t="s">
        <v>24</v>
      </c>
      <c r="O846" s="104">
        <v>0</v>
      </c>
      <c r="P846" s="104">
        <f>O846*H846</f>
        <v>0</v>
      </c>
      <c r="Q846" s="104">
        <v>0</v>
      </c>
      <c r="R846" s="104">
        <f>Q846*H846</f>
        <v>0</v>
      </c>
      <c r="S846" s="104">
        <v>0</v>
      </c>
      <c r="T846" s="105">
        <f>S846*H846</f>
        <v>0</v>
      </c>
      <c r="U846" s="20"/>
      <c r="V846" s="20"/>
      <c r="W846" s="20"/>
      <c r="X846" s="20"/>
      <c r="Y846" s="20"/>
      <c r="Z846" s="20"/>
      <c r="AA846" s="20"/>
      <c r="AB846" s="20"/>
      <c r="AC846" s="20"/>
      <c r="AD846" s="20"/>
      <c r="AE846" s="20"/>
      <c r="AR846" s="106" t="s">
        <v>190</v>
      </c>
      <c r="AT846" s="106" t="s">
        <v>111</v>
      </c>
      <c r="AU846" s="106" t="s">
        <v>116</v>
      </c>
      <c r="AY846" s="12" t="s">
        <v>109</v>
      </c>
      <c r="BE846" s="107">
        <f>IF(N846="základná",J846,0)</f>
        <v>0</v>
      </c>
      <c r="BF846" s="107">
        <f>IF(N846="znížená",J846,0)</f>
        <v>0</v>
      </c>
      <c r="BG846" s="107">
        <f>IF(N846="zákl. prenesená",J846,0)</f>
        <v>0</v>
      </c>
      <c r="BH846" s="107">
        <f>IF(N846="zníž. prenesená",J846,0)</f>
        <v>0</v>
      </c>
      <c r="BI846" s="107">
        <f>IF(N846="nulová",J846,0)</f>
        <v>0</v>
      </c>
      <c r="BJ846" s="12" t="s">
        <v>116</v>
      </c>
      <c r="BK846" s="107">
        <f>ROUND(I846*H846,2)</f>
        <v>0</v>
      </c>
      <c r="BL846" s="12" t="s">
        <v>190</v>
      </c>
      <c r="BM846" s="106" t="s">
        <v>1229</v>
      </c>
    </row>
    <row r="847" spans="1:65" s="2" customFormat="1" ht="24.2" customHeight="1" x14ac:dyDescent="0.2">
      <c r="A847" s="20"/>
      <c r="B847" s="95"/>
      <c r="C847" s="136">
        <v>193</v>
      </c>
      <c r="D847" s="136" t="s">
        <v>216</v>
      </c>
      <c r="E847" s="137" t="s">
        <v>1230</v>
      </c>
      <c r="F847" s="138" t="s">
        <v>1231</v>
      </c>
      <c r="G847" s="139" t="s">
        <v>256</v>
      </c>
      <c r="H847" s="140">
        <v>1</v>
      </c>
      <c r="I847" s="140"/>
      <c r="J847" s="140">
        <f>SUM(H847*I847)</f>
        <v>0</v>
      </c>
      <c r="K847" s="141"/>
      <c r="L847" s="142"/>
      <c r="M847" s="143" t="s">
        <v>0</v>
      </c>
      <c r="N847" s="144" t="s">
        <v>24</v>
      </c>
      <c r="O847" s="104">
        <v>0</v>
      </c>
      <c r="P847" s="104">
        <f>O847*H847</f>
        <v>0</v>
      </c>
      <c r="Q847" s="104">
        <v>0</v>
      </c>
      <c r="R847" s="104">
        <f>Q847*H847</f>
        <v>0</v>
      </c>
      <c r="S847" s="104">
        <v>0</v>
      </c>
      <c r="T847" s="105">
        <f>S847*H847</f>
        <v>0</v>
      </c>
      <c r="U847" s="20"/>
      <c r="V847" s="20"/>
      <c r="W847" s="20"/>
      <c r="X847" s="20"/>
      <c r="Y847" s="20"/>
      <c r="Z847" s="20"/>
      <c r="AA847" s="20"/>
      <c r="AB847" s="20"/>
      <c r="AC847" s="20"/>
      <c r="AD847" s="20"/>
      <c r="AE847" s="20"/>
      <c r="AR847" s="106" t="s">
        <v>305</v>
      </c>
      <c r="AT847" s="106" t="s">
        <v>216</v>
      </c>
      <c r="AU847" s="106" t="s">
        <v>116</v>
      </c>
      <c r="AY847" s="12" t="s">
        <v>109</v>
      </c>
      <c r="BE847" s="107">
        <f>IF(N847="základná",J847,0)</f>
        <v>0</v>
      </c>
      <c r="BF847" s="107">
        <f>IF(N847="znížená",J847,0)</f>
        <v>0</v>
      </c>
      <c r="BG847" s="107">
        <f>IF(N847="zákl. prenesená",J847,0)</f>
        <v>0</v>
      </c>
      <c r="BH847" s="107">
        <f>IF(N847="zníž. prenesená",J847,0)</f>
        <v>0</v>
      </c>
      <c r="BI847" s="107">
        <f>IF(N847="nulová",J847,0)</f>
        <v>0</v>
      </c>
      <c r="BJ847" s="12" t="s">
        <v>116</v>
      </c>
      <c r="BK847" s="107">
        <f>ROUND(I847*H847,2)</f>
        <v>0</v>
      </c>
      <c r="BL847" s="12" t="s">
        <v>190</v>
      </c>
      <c r="BM847" s="106" t="s">
        <v>1232</v>
      </c>
    </row>
    <row r="848" spans="1:65" s="2" customFormat="1" ht="16.5" customHeight="1" x14ac:dyDescent="0.2">
      <c r="A848" s="20"/>
      <c r="B848" s="95"/>
      <c r="C848" s="96">
        <v>194</v>
      </c>
      <c r="D848" s="96" t="s">
        <v>111</v>
      </c>
      <c r="E848" s="97" t="s">
        <v>1233</v>
      </c>
      <c r="F848" s="98" t="s">
        <v>1234</v>
      </c>
      <c r="G848" s="99" t="s">
        <v>1235</v>
      </c>
      <c r="H848" s="100">
        <v>1</v>
      </c>
      <c r="I848" s="100"/>
      <c r="J848" s="190">
        <f t="shared" ref="J848" si="97">SUM(H848*I848)</f>
        <v>0</v>
      </c>
      <c r="K848" s="101"/>
      <c r="L848" s="21"/>
      <c r="M848" s="102" t="s">
        <v>0</v>
      </c>
      <c r="N848" s="103" t="s">
        <v>24</v>
      </c>
      <c r="O848" s="104">
        <v>0</v>
      </c>
      <c r="P848" s="104">
        <f>O848*H848</f>
        <v>0</v>
      </c>
      <c r="Q848" s="104">
        <v>0</v>
      </c>
      <c r="R848" s="104">
        <f>Q848*H848</f>
        <v>0</v>
      </c>
      <c r="S848" s="104">
        <v>0</v>
      </c>
      <c r="T848" s="105">
        <f>S848*H848</f>
        <v>0</v>
      </c>
      <c r="U848" s="20"/>
      <c r="V848" s="20"/>
      <c r="W848" s="20"/>
      <c r="X848" s="20"/>
      <c r="Y848" s="20"/>
      <c r="Z848" s="20"/>
      <c r="AA848" s="20"/>
      <c r="AB848" s="20"/>
      <c r="AC848" s="20"/>
      <c r="AD848" s="20"/>
      <c r="AE848" s="20"/>
      <c r="AR848" s="106" t="s">
        <v>190</v>
      </c>
      <c r="AT848" s="106" t="s">
        <v>111</v>
      </c>
      <c r="AU848" s="106" t="s">
        <v>116</v>
      </c>
      <c r="AY848" s="12" t="s">
        <v>109</v>
      </c>
      <c r="BE848" s="107">
        <f>IF(N848="základná",J848,0)</f>
        <v>0</v>
      </c>
      <c r="BF848" s="107">
        <f>IF(N848="znížená",J848,0)</f>
        <v>0</v>
      </c>
      <c r="BG848" s="107">
        <f>IF(N848="zákl. prenesená",J848,0)</f>
        <v>0</v>
      </c>
      <c r="BH848" s="107">
        <f>IF(N848="zníž. prenesená",J848,0)</f>
        <v>0</v>
      </c>
      <c r="BI848" s="107">
        <f>IF(N848="nulová",J848,0)</f>
        <v>0</v>
      </c>
      <c r="BJ848" s="12" t="s">
        <v>116</v>
      </c>
      <c r="BK848" s="107">
        <f>ROUND(I848*H848,2)</f>
        <v>0</v>
      </c>
      <c r="BL848" s="12" t="s">
        <v>190</v>
      </c>
      <c r="BM848" s="106" t="s">
        <v>1236</v>
      </c>
    </row>
    <row r="849" spans="1:65" s="2" customFormat="1" ht="24.2" customHeight="1" x14ac:dyDescent="0.2">
      <c r="A849" s="20"/>
      <c r="B849" s="95"/>
      <c r="C849" s="136">
        <v>195</v>
      </c>
      <c r="D849" s="136" t="s">
        <v>216</v>
      </c>
      <c r="E849" s="137" t="s">
        <v>1237</v>
      </c>
      <c r="F849" s="138" t="s">
        <v>1238</v>
      </c>
      <c r="G849" s="139" t="s">
        <v>1239</v>
      </c>
      <c r="H849" s="140">
        <v>1</v>
      </c>
      <c r="I849" s="140"/>
      <c r="J849" s="140">
        <f>SUM(H849*I849)</f>
        <v>0</v>
      </c>
      <c r="K849" s="141"/>
      <c r="L849" s="142"/>
      <c r="M849" s="143" t="s">
        <v>0</v>
      </c>
      <c r="N849" s="144" t="s">
        <v>24</v>
      </c>
      <c r="O849" s="104">
        <v>0</v>
      </c>
      <c r="P849" s="104">
        <f>O849*H849</f>
        <v>0</v>
      </c>
      <c r="Q849" s="104">
        <v>0</v>
      </c>
      <c r="R849" s="104">
        <f>Q849*H849</f>
        <v>0</v>
      </c>
      <c r="S849" s="104">
        <v>0</v>
      </c>
      <c r="T849" s="105">
        <f>S849*H849</f>
        <v>0</v>
      </c>
      <c r="U849" s="20"/>
      <c r="V849" s="20"/>
      <c r="W849" s="20"/>
      <c r="X849" s="20"/>
      <c r="Y849" s="20"/>
      <c r="Z849" s="20"/>
      <c r="AA849" s="20"/>
      <c r="AB849" s="20"/>
      <c r="AC849" s="20"/>
      <c r="AD849" s="20"/>
      <c r="AE849" s="20"/>
      <c r="AR849" s="106" t="s">
        <v>305</v>
      </c>
      <c r="AT849" s="106" t="s">
        <v>216</v>
      </c>
      <c r="AU849" s="106" t="s">
        <v>116</v>
      </c>
      <c r="AY849" s="12" t="s">
        <v>109</v>
      </c>
      <c r="BE849" s="107">
        <f>IF(N849="základná",J849,0)</f>
        <v>0</v>
      </c>
      <c r="BF849" s="107">
        <f>IF(N849="znížená",J849,0)</f>
        <v>0</v>
      </c>
      <c r="BG849" s="107">
        <f>IF(N849="zákl. prenesená",J849,0)</f>
        <v>0</v>
      </c>
      <c r="BH849" s="107">
        <f>IF(N849="zníž. prenesená",J849,0)</f>
        <v>0</v>
      </c>
      <c r="BI849" s="107">
        <f>IF(N849="nulová",J849,0)</f>
        <v>0</v>
      </c>
      <c r="BJ849" s="12" t="s">
        <v>116</v>
      </c>
      <c r="BK849" s="107">
        <f>ROUND(I849*H849,2)</f>
        <v>0</v>
      </c>
      <c r="BL849" s="12" t="s">
        <v>190</v>
      </c>
      <c r="BM849" s="106" t="s">
        <v>1240</v>
      </c>
    </row>
    <row r="850" spans="1:65" s="2" customFormat="1" ht="24.2" customHeight="1" x14ac:dyDescent="0.2">
      <c r="A850" s="20"/>
      <c r="B850" s="95"/>
      <c r="C850" s="96">
        <v>196</v>
      </c>
      <c r="D850" s="96" t="s">
        <v>111</v>
      </c>
      <c r="E850" s="97" t="s">
        <v>1241</v>
      </c>
      <c r="F850" s="98" t="s">
        <v>1242</v>
      </c>
      <c r="G850" s="99" t="s">
        <v>950</v>
      </c>
      <c r="H850" s="100">
        <v>53.485999999999997</v>
      </c>
      <c r="I850" s="100"/>
      <c r="J850" s="190">
        <f t="shared" ref="J850" si="98">SUM(H850*I850)</f>
        <v>0</v>
      </c>
      <c r="K850" s="101"/>
      <c r="L850" s="21"/>
      <c r="M850" s="102" t="s">
        <v>0</v>
      </c>
      <c r="N850" s="103" t="s">
        <v>24</v>
      </c>
      <c r="O850" s="104">
        <v>0</v>
      </c>
      <c r="P850" s="104">
        <f>O850*H850</f>
        <v>0</v>
      </c>
      <c r="Q850" s="104">
        <v>0</v>
      </c>
      <c r="R850" s="104">
        <f>Q850*H850</f>
        <v>0</v>
      </c>
      <c r="S850" s="104">
        <v>0</v>
      </c>
      <c r="T850" s="105">
        <f>S850*H850</f>
        <v>0</v>
      </c>
      <c r="U850" s="20"/>
      <c r="V850" s="20"/>
      <c r="W850" s="20"/>
      <c r="X850" s="20"/>
      <c r="Y850" s="20"/>
      <c r="Z850" s="20"/>
      <c r="AA850" s="20"/>
      <c r="AB850" s="20"/>
      <c r="AC850" s="20"/>
      <c r="AD850" s="20"/>
      <c r="AE850" s="20"/>
      <c r="AR850" s="106" t="s">
        <v>190</v>
      </c>
      <c r="AT850" s="106" t="s">
        <v>111</v>
      </c>
      <c r="AU850" s="106" t="s">
        <v>116</v>
      </c>
      <c r="AY850" s="12" t="s">
        <v>109</v>
      </c>
      <c r="BE850" s="107">
        <f>IF(N850="základná",J850,0)</f>
        <v>0</v>
      </c>
      <c r="BF850" s="107">
        <f>IF(N850="znížená",J850,0)</f>
        <v>0</v>
      </c>
      <c r="BG850" s="107">
        <f>IF(N850="zákl. prenesená",J850,0)</f>
        <v>0</v>
      </c>
      <c r="BH850" s="107">
        <f>IF(N850="zníž. prenesená",J850,0)</f>
        <v>0</v>
      </c>
      <c r="BI850" s="107">
        <f>IF(N850="nulová",J850,0)</f>
        <v>0</v>
      </c>
      <c r="BJ850" s="12" t="s">
        <v>116</v>
      </c>
      <c r="BK850" s="107">
        <f>ROUND(I850*H850,2)</f>
        <v>0</v>
      </c>
      <c r="BL850" s="12" t="s">
        <v>190</v>
      </c>
      <c r="BM850" s="106" t="s">
        <v>1243</v>
      </c>
    </row>
    <row r="851" spans="1:65" s="7" customFormat="1" ht="22.9" customHeight="1" x14ac:dyDescent="0.2">
      <c r="B851" s="85"/>
      <c r="D851" s="86" t="s">
        <v>40</v>
      </c>
      <c r="E851" s="162" t="s">
        <v>1244</v>
      </c>
      <c r="F851" s="162" t="s">
        <v>1245</v>
      </c>
      <c r="I851" s="178"/>
      <c r="J851" s="180">
        <f>SUM(J852:J899)</f>
        <v>0</v>
      </c>
      <c r="L851" s="85"/>
      <c r="M851" s="88"/>
      <c r="N851" s="89"/>
      <c r="O851" s="89"/>
      <c r="P851" s="90">
        <f>SUM(P852:P899)</f>
        <v>0</v>
      </c>
      <c r="Q851" s="89"/>
      <c r="R851" s="90">
        <f>SUM(R852:R899)</f>
        <v>0</v>
      </c>
      <c r="S851" s="89"/>
      <c r="T851" s="91">
        <f>SUM(T852:T899)</f>
        <v>0</v>
      </c>
      <c r="AR851" s="86" t="s">
        <v>116</v>
      </c>
      <c r="AT851" s="92" t="s">
        <v>40</v>
      </c>
      <c r="AU851" s="92" t="s">
        <v>42</v>
      </c>
      <c r="AY851" s="86" t="s">
        <v>109</v>
      </c>
      <c r="BK851" s="93">
        <f>SUM(BK852:BK899)</f>
        <v>0</v>
      </c>
    </row>
    <row r="852" spans="1:65" s="2" customFormat="1" ht="21.75" customHeight="1" x14ac:dyDescent="0.2">
      <c r="A852" s="20"/>
      <c r="B852" s="95"/>
      <c r="C852" s="96">
        <v>197</v>
      </c>
      <c r="D852" s="96" t="s">
        <v>111</v>
      </c>
      <c r="E852" s="97" t="s">
        <v>1246</v>
      </c>
      <c r="F852" s="98" t="s">
        <v>1247</v>
      </c>
      <c r="G852" s="99" t="s">
        <v>256</v>
      </c>
      <c r="H852" s="100">
        <v>11</v>
      </c>
      <c r="I852" s="100"/>
      <c r="J852" s="190">
        <f t="shared" ref="J852" si="99">SUM(H852*I852)</f>
        <v>0</v>
      </c>
      <c r="K852" s="101"/>
      <c r="L852" s="21"/>
      <c r="M852" s="102" t="s">
        <v>0</v>
      </c>
      <c r="N852" s="103" t="s">
        <v>24</v>
      </c>
      <c r="O852" s="104">
        <v>0</v>
      </c>
      <c r="P852" s="104">
        <f>O852*H852</f>
        <v>0</v>
      </c>
      <c r="Q852" s="104">
        <v>0</v>
      </c>
      <c r="R852" s="104">
        <f>Q852*H852</f>
        <v>0</v>
      </c>
      <c r="S852" s="104">
        <v>0</v>
      </c>
      <c r="T852" s="105">
        <f>S852*H852</f>
        <v>0</v>
      </c>
      <c r="U852" s="20"/>
      <c r="V852" s="20"/>
      <c r="W852" s="20"/>
      <c r="X852" s="20"/>
      <c r="Y852" s="20"/>
      <c r="Z852" s="20"/>
      <c r="AA852" s="20"/>
      <c r="AB852" s="20"/>
      <c r="AC852" s="20"/>
      <c r="AD852" s="20"/>
      <c r="AE852" s="20"/>
      <c r="AR852" s="106" t="s">
        <v>190</v>
      </c>
      <c r="AT852" s="106" t="s">
        <v>111</v>
      </c>
      <c r="AU852" s="106" t="s">
        <v>116</v>
      </c>
      <c r="AY852" s="12" t="s">
        <v>109</v>
      </c>
      <c r="BE852" s="107">
        <f>IF(N852="základná",J852,0)</f>
        <v>0</v>
      </c>
      <c r="BF852" s="107">
        <f>IF(N852="znížená",J852,0)</f>
        <v>0</v>
      </c>
      <c r="BG852" s="107">
        <f>IF(N852="zákl. prenesená",J852,0)</f>
        <v>0</v>
      </c>
      <c r="BH852" s="107">
        <f>IF(N852="zníž. prenesená",J852,0)</f>
        <v>0</v>
      </c>
      <c r="BI852" s="107">
        <f>IF(N852="nulová",J852,0)</f>
        <v>0</v>
      </c>
      <c r="BJ852" s="12" t="s">
        <v>116</v>
      </c>
      <c r="BK852" s="107">
        <f>ROUND(I852*H852,2)</f>
        <v>0</v>
      </c>
      <c r="BL852" s="12" t="s">
        <v>190</v>
      </c>
      <c r="BM852" s="106" t="s">
        <v>1248</v>
      </c>
    </row>
    <row r="853" spans="1:65" s="9" customFormat="1" x14ac:dyDescent="0.2">
      <c r="B853" s="115"/>
      <c r="D853" s="109" t="s">
        <v>117</v>
      </c>
      <c r="E853" s="116" t="s">
        <v>0</v>
      </c>
      <c r="F853" s="117" t="s">
        <v>1249</v>
      </c>
      <c r="H853" s="118">
        <v>11</v>
      </c>
      <c r="I853" s="118"/>
      <c r="J853" s="118"/>
      <c r="L853" s="115"/>
      <c r="M853" s="119"/>
      <c r="N853" s="120"/>
      <c r="O853" s="120"/>
      <c r="P853" s="120"/>
      <c r="Q853" s="120"/>
      <c r="R853" s="120"/>
      <c r="S853" s="120"/>
      <c r="T853" s="121"/>
      <c r="AT853" s="116" t="s">
        <v>117</v>
      </c>
      <c r="AU853" s="116" t="s">
        <v>116</v>
      </c>
      <c r="AV853" s="9" t="s">
        <v>116</v>
      </c>
      <c r="AW853" s="9" t="s">
        <v>15</v>
      </c>
      <c r="AX853" s="9" t="s">
        <v>41</v>
      </c>
      <c r="AY853" s="116" t="s">
        <v>109</v>
      </c>
    </row>
    <row r="854" spans="1:65" s="10" customFormat="1" x14ac:dyDescent="0.2">
      <c r="B854" s="122"/>
      <c r="D854" s="109" t="s">
        <v>117</v>
      </c>
      <c r="E854" s="123" t="s">
        <v>0</v>
      </c>
      <c r="F854" s="124" t="s">
        <v>121</v>
      </c>
      <c r="H854" s="125">
        <v>11</v>
      </c>
      <c r="I854" s="125"/>
      <c r="J854" s="125"/>
      <c r="L854" s="122"/>
      <c r="M854" s="126"/>
      <c r="N854" s="127"/>
      <c r="O854" s="127"/>
      <c r="P854" s="127"/>
      <c r="Q854" s="127"/>
      <c r="R854" s="127"/>
      <c r="S854" s="127"/>
      <c r="T854" s="128"/>
      <c r="AT854" s="123" t="s">
        <v>117</v>
      </c>
      <c r="AU854" s="123" t="s">
        <v>116</v>
      </c>
      <c r="AV854" s="10" t="s">
        <v>115</v>
      </c>
      <c r="AW854" s="10" t="s">
        <v>15</v>
      </c>
      <c r="AX854" s="10" t="s">
        <v>42</v>
      </c>
      <c r="AY854" s="123" t="s">
        <v>109</v>
      </c>
    </row>
    <row r="855" spans="1:65" s="2" customFormat="1" ht="24.2" customHeight="1" x14ac:dyDescent="0.2">
      <c r="A855" s="20"/>
      <c r="B855" s="95"/>
      <c r="C855" s="136">
        <v>198</v>
      </c>
      <c r="D855" s="136" t="s">
        <v>216</v>
      </c>
      <c r="E855" s="137" t="s">
        <v>1250</v>
      </c>
      <c r="F855" s="138" t="s">
        <v>1251</v>
      </c>
      <c r="G855" s="139" t="s">
        <v>256</v>
      </c>
      <c r="H855" s="140">
        <v>11</v>
      </c>
      <c r="I855" s="140"/>
      <c r="J855" s="140">
        <f t="shared" ref="J855:J857" si="100">SUM(H855*I855)</f>
        <v>0</v>
      </c>
      <c r="K855" s="141"/>
      <c r="L855" s="142"/>
      <c r="M855" s="143" t="s">
        <v>0</v>
      </c>
      <c r="N855" s="144" t="s">
        <v>24</v>
      </c>
      <c r="O855" s="104">
        <v>0</v>
      </c>
      <c r="P855" s="104">
        <f>O855*H855</f>
        <v>0</v>
      </c>
      <c r="Q855" s="104">
        <v>0</v>
      </c>
      <c r="R855" s="104">
        <f>Q855*H855</f>
        <v>0</v>
      </c>
      <c r="S855" s="104">
        <v>0</v>
      </c>
      <c r="T855" s="105">
        <f>S855*H855</f>
        <v>0</v>
      </c>
      <c r="U855" s="20"/>
      <c r="V855" s="20"/>
      <c r="W855" s="20"/>
      <c r="X855" s="20"/>
      <c r="Y855" s="20"/>
      <c r="Z855" s="20"/>
      <c r="AA855" s="20"/>
      <c r="AB855" s="20"/>
      <c r="AC855" s="20"/>
      <c r="AD855" s="20"/>
      <c r="AE855" s="20"/>
      <c r="AR855" s="106" t="s">
        <v>305</v>
      </c>
      <c r="AT855" s="106" t="s">
        <v>216</v>
      </c>
      <c r="AU855" s="106" t="s">
        <v>116</v>
      </c>
      <c r="AY855" s="12" t="s">
        <v>109</v>
      </c>
      <c r="BE855" s="107">
        <f>IF(N855="základná",J855,0)</f>
        <v>0</v>
      </c>
      <c r="BF855" s="107">
        <f>IF(N855="znížená",J855,0)</f>
        <v>0</v>
      </c>
      <c r="BG855" s="107">
        <f>IF(N855="zákl. prenesená",J855,0)</f>
        <v>0</v>
      </c>
      <c r="BH855" s="107">
        <f>IF(N855="zníž. prenesená",J855,0)</f>
        <v>0</v>
      </c>
      <c r="BI855" s="107">
        <f>IF(N855="nulová",J855,0)</f>
        <v>0</v>
      </c>
      <c r="BJ855" s="12" t="s">
        <v>116</v>
      </c>
      <c r="BK855" s="107">
        <f>ROUND(I855*H855,2)</f>
        <v>0</v>
      </c>
      <c r="BL855" s="12" t="s">
        <v>190</v>
      </c>
      <c r="BM855" s="106" t="s">
        <v>1252</v>
      </c>
    </row>
    <row r="856" spans="1:65" s="2" customFormat="1" ht="33" customHeight="1" x14ac:dyDescent="0.2">
      <c r="A856" s="20"/>
      <c r="B856" s="95"/>
      <c r="C856" s="136">
        <v>199</v>
      </c>
      <c r="D856" s="136" t="s">
        <v>216</v>
      </c>
      <c r="E856" s="137" t="s">
        <v>1253</v>
      </c>
      <c r="F856" s="138" t="s">
        <v>1254</v>
      </c>
      <c r="G856" s="139" t="s">
        <v>256</v>
      </c>
      <c r="H856" s="140">
        <v>11</v>
      </c>
      <c r="I856" s="140"/>
      <c r="J856" s="140">
        <f t="shared" si="100"/>
        <v>0</v>
      </c>
      <c r="K856" s="141"/>
      <c r="L856" s="142"/>
      <c r="M856" s="143" t="s">
        <v>0</v>
      </c>
      <c r="N856" s="144" t="s">
        <v>24</v>
      </c>
      <c r="O856" s="104">
        <v>0</v>
      </c>
      <c r="P856" s="104">
        <f>O856*H856</f>
        <v>0</v>
      </c>
      <c r="Q856" s="104">
        <v>0</v>
      </c>
      <c r="R856" s="104">
        <f>Q856*H856</f>
        <v>0</v>
      </c>
      <c r="S856" s="104">
        <v>0</v>
      </c>
      <c r="T856" s="105">
        <f>S856*H856</f>
        <v>0</v>
      </c>
      <c r="U856" s="20"/>
      <c r="V856" s="20"/>
      <c r="W856" s="20"/>
      <c r="X856" s="20"/>
      <c r="Y856" s="20"/>
      <c r="Z856" s="20"/>
      <c r="AA856" s="20"/>
      <c r="AB856" s="20"/>
      <c r="AC856" s="20"/>
      <c r="AD856" s="20"/>
      <c r="AE856" s="20"/>
      <c r="AR856" s="106" t="s">
        <v>305</v>
      </c>
      <c r="AT856" s="106" t="s">
        <v>216</v>
      </c>
      <c r="AU856" s="106" t="s">
        <v>116</v>
      </c>
      <c r="AY856" s="12" t="s">
        <v>109</v>
      </c>
      <c r="BE856" s="107">
        <f>IF(N856="základná",J856,0)</f>
        <v>0</v>
      </c>
      <c r="BF856" s="107">
        <f>IF(N856="znížená",J856,0)</f>
        <v>0</v>
      </c>
      <c r="BG856" s="107">
        <f>IF(N856="zákl. prenesená",J856,0)</f>
        <v>0</v>
      </c>
      <c r="BH856" s="107">
        <f>IF(N856="zníž. prenesená",J856,0)</f>
        <v>0</v>
      </c>
      <c r="BI856" s="107">
        <f>IF(N856="nulová",J856,0)</f>
        <v>0</v>
      </c>
      <c r="BJ856" s="12" t="s">
        <v>116</v>
      </c>
      <c r="BK856" s="107">
        <f>ROUND(I856*H856,2)</f>
        <v>0</v>
      </c>
      <c r="BL856" s="12" t="s">
        <v>190</v>
      </c>
      <c r="BM856" s="106" t="s">
        <v>1255</v>
      </c>
    </row>
    <row r="857" spans="1:65" s="2" customFormat="1" ht="24.2" customHeight="1" x14ac:dyDescent="0.2">
      <c r="A857" s="20"/>
      <c r="B857" s="95"/>
      <c r="C857" s="136">
        <v>200</v>
      </c>
      <c r="D857" s="136" t="s">
        <v>216</v>
      </c>
      <c r="E857" s="137" t="s">
        <v>1256</v>
      </c>
      <c r="F857" s="138" t="s">
        <v>1257</v>
      </c>
      <c r="G857" s="139" t="s">
        <v>256</v>
      </c>
      <c r="H857" s="140">
        <v>11</v>
      </c>
      <c r="I857" s="140"/>
      <c r="J857" s="140">
        <f t="shared" si="100"/>
        <v>0</v>
      </c>
      <c r="K857" s="141"/>
      <c r="L857" s="142"/>
      <c r="M857" s="143" t="s">
        <v>0</v>
      </c>
      <c r="N857" s="144" t="s">
        <v>24</v>
      </c>
      <c r="O857" s="104">
        <v>0</v>
      </c>
      <c r="P857" s="104">
        <f>O857*H857</f>
        <v>0</v>
      </c>
      <c r="Q857" s="104">
        <v>0</v>
      </c>
      <c r="R857" s="104">
        <f>Q857*H857</f>
        <v>0</v>
      </c>
      <c r="S857" s="104">
        <v>0</v>
      </c>
      <c r="T857" s="105">
        <f>S857*H857</f>
        <v>0</v>
      </c>
      <c r="U857" s="20"/>
      <c r="V857" s="20"/>
      <c r="W857" s="20"/>
      <c r="X857" s="20"/>
      <c r="Y857" s="20"/>
      <c r="Z857" s="20"/>
      <c r="AA857" s="20"/>
      <c r="AB857" s="20"/>
      <c r="AC857" s="20"/>
      <c r="AD857" s="20"/>
      <c r="AE857" s="20"/>
      <c r="AR857" s="106" t="s">
        <v>305</v>
      </c>
      <c r="AT857" s="106" t="s">
        <v>216</v>
      </c>
      <c r="AU857" s="106" t="s">
        <v>116</v>
      </c>
      <c r="AY857" s="12" t="s">
        <v>109</v>
      </c>
      <c r="BE857" s="107">
        <f>IF(N857="základná",J857,0)</f>
        <v>0</v>
      </c>
      <c r="BF857" s="107">
        <f>IF(N857="znížená",J857,0)</f>
        <v>0</v>
      </c>
      <c r="BG857" s="107">
        <f>IF(N857="zákl. prenesená",J857,0)</f>
        <v>0</v>
      </c>
      <c r="BH857" s="107">
        <f>IF(N857="zníž. prenesená",J857,0)</f>
        <v>0</v>
      </c>
      <c r="BI857" s="107">
        <f>IF(N857="nulová",J857,0)</f>
        <v>0</v>
      </c>
      <c r="BJ857" s="12" t="s">
        <v>116</v>
      </c>
      <c r="BK857" s="107">
        <f>ROUND(I857*H857,2)</f>
        <v>0</v>
      </c>
      <c r="BL857" s="12" t="s">
        <v>190</v>
      </c>
      <c r="BM857" s="106" t="s">
        <v>1258</v>
      </c>
    </row>
    <row r="858" spans="1:65" s="2" customFormat="1" ht="24.2" customHeight="1" x14ac:dyDescent="0.2">
      <c r="A858" s="20"/>
      <c r="B858" s="95"/>
      <c r="C858" s="96">
        <v>201</v>
      </c>
      <c r="D858" s="96" t="s">
        <v>111</v>
      </c>
      <c r="E858" s="97" t="s">
        <v>1259</v>
      </c>
      <c r="F858" s="98" t="s">
        <v>1260</v>
      </c>
      <c r="G858" s="99" t="s">
        <v>1235</v>
      </c>
      <c r="H858" s="100">
        <v>11</v>
      </c>
      <c r="I858" s="100"/>
      <c r="J858" s="190">
        <f t="shared" ref="J858" si="101">SUM(H858*I858)</f>
        <v>0</v>
      </c>
      <c r="K858" s="101"/>
      <c r="L858" s="21"/>
      <c r="M858" s="102" t="s">
        <v>0</v>
      </c>
      <c r="N858" s="103" t="s">
        <v>24</v>
      </c>
      <c r="O858" s="104">
        <v>0</v>
      </c>
      <c r="P858" s="104">
        <f>O858*H858</f>
        <v>0</v>
      </c>
      <c r="Q858" s="104">
        <v>0</v>
      </c>
      <c r="R858" s="104">
        <f>Q858*H858</f>
        <v>0</v>
      </c>
      <c r="S858" s="104">
        <v>0</v>
      </c>
      <c r="T858" s="105">
        <f>S858*H858</f>
        <v>0</v>
      </c>
      <c r="U858" s="20"/>
      <c r="V858" s="20"/>
      <c r="W858" s="20"/>
      <c r="X858" s="20"/>
      <c r="Y858" s="20"/>
      <c r="Z858" s="20"/>
      <c r="AA858" s="20"/>
      <c r="AB858" s="20"/>
      <c r="AC858" s="20"/>
      <c r="AD858" s="20"/>
      <c r="AE858" s="20"/>
      <c r="AR858" s="106" t="s">
        <v>190</v>
      </c>
      <c r="AT858" s="106" t="s">
        <v>111</v>
      </c>
      <c r="AU858" s="106" t="s">
        <v>116</v>
      </c>
      <c r="AY858" s="12" t="s">
        <v>109</v>
      </c>
      <c r="BE858" s="107">
        <f>IF(N858="základná",J858,0)</f>
        <v>0</v>
      </c>
      <c r="BF858" s="107">
        <f>IF(N858="znížená",J858,0)</f>
        <v>0</v>
      </c>
      <c r="BG858" s="107">
        <f>IF(N858="zákl. prenesená",J858,0)</f>
        <v>0</v>
      </c>
      <c r="BH858" s="107">
        <f>IF(N858="zníž. prenesená",J858,0)</f>
        <v>0</v>
      </c>
      <c r="BI858" s="107">
        <f>IF(N858="nulová",J858,0)</f>
        <v>0</v>
      </c>
      <c r="BJ858" s="12" t="s">
        <v>116</v>
      </c>
      <c r="BK858" s="107">
        <f>ROUND(I858*H858,2)</f>
        <v>0</v>
      </c>
      <c r="BL858" s="12" t="s">
        <v>190</v>
      </c>
      <c r="BM858" s="106" t="s">
        <v>1261</v>
      </c>
    </row>
    <row r="859" spans="1:65" s="9" customFormat="1" x14ac:dyDescent="0.2">
      <c r="B859" s="115"/>
      <c r="D859" s="109" t="s">
        <v>117</v>
      </c>
      <c r="E859" s="116" t="s">
        <v>0</v>
      </c>
      <c r="F859" s="117" t="s">
        <v>1262</v>
      </c>
      <c r="H859" s="118">
        <v>11</v>
      </c>
      <c r="I859" s="118"/>
      <c r="J859" s="118"/>
      <c r="L859" s="115"/>
      <c r="M859" s="119"/>
      <c r="N859" s="120"/>
      <c r="O859" s="120"/>
      <c r="P859" s="120"/>
      <c r="Q859" s="120"/>
      <c r="R859" s="120"/>
      <c r="S859" s="120"/>
      <c r="T859" s="121"/>
      <c r="AT859" s="116" t="s">
        <v>117</v>
      </c>
      <c r="AU859" s="116" t="s">
        <v>116</v>
      </c>
      <c r="AV859" s="9" t="s">
        <v>116</v>
      </c>
      <c r="AW859" s="9" t="s">
        <v>15</v>
      </c>
      <c r="AX859" s="9" t="s">
        <v>41</v>
      </c>
      <c r="AY859" s="116" t="s">
        <v>109</v>
      </c>
    </row>
    <row r="860" spans="1:65" s="10" customFormat="1" x14ac:dyDescent="0.2">
      <c r="B860" s="122"/>
      <c r="D860" s="109" t="s">
        <v>117</v>
      </c>
      <c r="E860" s="123" t="s">
        <v>0</v>
      </c>
      <c r="F860" s="124" t="s">
        <v>121</v>
      </c>
      <c r="H860" s="125">
        <v>11</v>
      </c>
      <c r="I860" s="125"/>
      <c r="J860" s="125"/>
      <c r="L860" s="122"/>
      <c r="M860" s="126"/>
      <c r="N860" s="127"/>
      <c r="O860" s="127"/>
      <c r="P860" s="127"/>
      <c r="Q860" s="127"/>
      <c r="R860" s="127"/>
      <c r="S860" s="127"/>
      <c r="T860" s="128"/>
      <c r="AT860" s="123" t="s">
        <v>117</v>
      </c>
      <c r="AU860" s="123" t="s">
        <v>116</v>
      </c>
      <c r="AV860" s="10" t="s">
        <v>115</v>
      </c>
      <c r="AW860" s="10" t="s">
        <v>15</v>
      </c>
      <c r="AX860" s="10" t="s">
        <v>42</v>
      </c>
      <c r="AY860" s="123" t="s">
        <v>109</v>
      </c>
    </row>
    <row r="861" spans="1:65" s="2" customFormat="1" ht="37.9" customHeight="1" x14ac:dyDescent="0.2">
      <c r="A861" s="20"/>
      <c r="B861" s="95"/>
      <c r="C861" s="136">
        <v>202</v>
      </c>
      <c r="D861" s="136" t="s">
        <v>216</v>
      </c>
      <c r="E861" s="137" t="s">
        <v>1263</v>
      </c>
      <c r="F861" s="138" t="s">
        <v>1264</v>
      </c>
      <c r="G861" s="139" t="s">
        <v>256</v>
      </c>
      <c r="H861" s="140">
        <v>11</v>
      </c>
      <c r="I861" s="140"/>
      <c r="J861" s="140">
        <f>SUM(H861*I861)</f>
        <v>0</v>
      </c>
      <c r="K861" s="141"/>
      <c r="L861" s="142"/>
      <c r="M861" s="143" t="s">
        <v>0</v>
      </c>
      <c r="N861" s="144" t="s">
        <v>24</v>
      </c>
      <c r="O861" s="104">
        <v>0</v>
      </c>
      <c r="P861" s="104">
        <f t="shared" ref="P861:P877" si="102">O861*H861</f>
        <v>0</v>
      </c>
      <c r="Q861" s="104">
        <v>0</v>
      </c>
      <c r="R861" s="104">
        <f t="shared" ref="R861:R877" si="103">Q861*H861</f>
        <v>0</v>
      </c>
      <c r="S861" s="104">
        <v>0</v>
      </c>
      <c r="T861" s="105">
        <f t="shared" ref="T861:T877" si="104">S861*H861</f>
        <v>0</v>
      </c>
      <c r="U861" s="20"/>
      <c r="V861" s="20"/>
      <c r="W861" s="20"/>
      <c r="X861" s="20"/>
      <c r="Y861" s="20"/>
      <c r="Z861" s="20"/>
      <c r="AA861" s="20"/>
      <c r="AB861" s="20"/>
      <c r="AC861" s="20"/>
      <c r="AD861" s="20"/>
      <c r="AE861" s="20"/>
      <c r="AR861" s="106" t="s">
        <v>305</v>
      </c>
      <c r="AT861" s="106" t="s">
        <v>216</v>
      </c>
      <c r="AU861" s="106" t="s">
        <v>116</v>
      </c>
      <c r="AY861" s="12" t="s">
        <v>109</v>
      </c>
      <c r="BE861" s="107">
        <f t="shared" ref="BE861:BE877" si="105">IF(N861="základná",J861,0)</f>
        <v>0</v>
      </c>
      <c r="BF861" s="107">
        <f t="shared" ref="BF861:BF877" si="106">IF(N861="znížená",J861,0)</f>
        <v>0</v>
      </c>
      <c r="BG861" s="107">
        <f t="shared" ref="BG861:BG877" si="107">IF(N861="zákl. prenesená",J861,0)</f>
        <v>0</v>
      </c>
      <c r="BH861" s="107">
        <f t="shared" ref="BH861:BH877" si="108">IF(N861="zníž. prenesená",J861,0)</f>
        <v>0</v>
      </c>
      <c r="BI861" s="107">
        <f t="shared" ref="BI861:BI877" si="109">IF(N861="nulová",J861,0)</f>
        <v>0</v>
      </c>
      <c r="BJ861" s="12" t="s">
        <v>116</v>
      </c>
      <c r="BK861" s="107">
        <f t="shared" ref="BK861:BK877" si="110">ROUND(I861*H861,2)</f>
        <v>0</v>
      </c>
      <c r="BL861" s="12" t="s">
        <v>190</v>
      </c>
      <c r="BM861" s="106" t="s">
        <v>1265</v>
      </c>
    </row>
    <row r="862" spans="1:65" s="2" customFormat="1" ht="37.9" customHeight="1" x14ac:dyDescent="0.2">
      <c r="A862" s="20"/>
      <c r="B862" s="95"/>
      <c r="C862" s="136">
        <v>203</v>
      </c>
      <c r="D862" s="96" t="s">
        <v>111</v>
      </c>
      <c r="E862" s="97" t="s">
        <v>1266</v>
      </c>
      <c r="F862" s="98" t="s">
        <v>1267</v>
      </c>
      <c r="G862" s="99" t="s">
        <v>1235</v>
      </c>
      <c r="H862" s="100">
        <v>4</v>
      </c>
      <c r="I862" s="100"/>
      <c r="J862" s="190">
        <f t="shared" ref="J862" si="111">SUM(H862*I862)</f>
        <v>0</v>
      </c>
      <c r="K862" s="101"/>
      <c r="L862" s="21"/>
      <c r="M862" s="102" t="s">
        <v>0</v>
      </c>
      <c r="N862" s="103" t="s">
        <v>24</v>
      </c>
      <c r="O862" s="104">
        <v>0</v>
      </c>
      <c r="P862" s="104">
        <f t="shared" si="102"/>
        <v>0</v>
      </c>
      <c r="Q862" s="104">
        <v>0</v>
      </c>
      <c r="R862" s="104">
        <f t="shared" si="103"/>
        <v>0</v>
      </c>
      <c r="S862" s="104">
        <v>0</v>
      </c>
      <c r="T862" s="105">
        <f t="shared" si="104"/>
        <v>0</v>
      </c>
      <c r="U862" s="20"/>
      <c r="V862" s="20"/>
      <c r="W862" s="20"/>
      <c r="X862" s="20"/>
      <c r="Y862" s="20"/>
      <c r="Z862" s="20"/>
      <c r="AA862" s="20"/>
      <c r="AB862" s="20"/>
      <c r="AC862" s="20"/>
      <c r="AD862" s="20"/>
      <c r="AE862" s="20"/>
      <c r="AR862" s="106" t="s">
        <v>190</v>
      </c>
      <c r="AT862" s="106" t="s">
        <v>111</v>
      </c>
      <c r="AU862" s="106" t="s">
        <v>116</v>
      </c>
      <c r="AY862" s="12" t="s">
        <v>109</v>
      </c>
      <c r="BE862" s="107">
        <f t="shared" si="105"/>
        <v>0</v>
      </c>
      <c r="BF862" s="107">
        <f t="shared" si="106"/>
        <v>0</v>
      </c>
      <c r="BG862" s="107">
        <f t="shared" si="107"/>
        <v>0</v>
      </c>
      <c r="BH862" s="107">
        <f t="shared" si="108"/>
        <v>0</v>
      </c>
      <c r="BI862" s="107">
        <f t="shared" si="109"/>
        <v>0</v>
      </c>
      <c r="BJ862" s="12" t="s">
        <v>116</v>
      </c>
      <c r="BK862" s="107">
        <f t="shared" si="110"/>
        <v>0</v>
      </c>
      <c r="BL862" s="12" t="s">
        <v>190</v>
      </c>
      <c r="BM862" s="106" t="s">
        <v>1268</v>
      </c>
    </row>
    <row r="863" spans="1:65" s="2" customFormat="1" ht="33" customHeight="1" x14ac:dyDescent="0.2">
      <c r="A863" s="20"/>
      <c r="B863" s="95"/>
      <c r="C863" s="136">
        <v>204</v>
      </c>
      <c r="D863" s="136" t="s">
        <v>216</v>
      </c>
      <c r="E863" s="137" t="s">
        <v>1269</v>
      </c>
      <c r="F863" s="138" t="s">
        <v>1270</v>
      </c>
      <c r="G863" s="139" t="s">
        <v>256</v>
      </c>
      <c r="H863" s="140">
        <v>4</v>
      </c>
      <c r="I863" s="140"/>
      <c r="J863" s="140">
        <f>SUM(H863*I863)</f>
        <v>0</v>
      </c>
      <c r="K863" s="141"/>
      <c r="L863" s="142"/>
      <c r="M863" s="143" t="s">
        <v>0</v>
      </c>
      <c r="N863" s="144" t="s">
        <v>24</v>
      </c>
      <c r="O863" s="104">
        <v>0</v>
      </c>
      <c r="P863" s="104">
        <f t="shared" si="102"/>
        <v>0</v>
      </c>
      <c r="Q863" s="104">
        <v>0</v>
      </c>
      <c r="R863" s="104">
        <f t="shared" si="103"/>
        <v>0</v>
      </c>
      <c r="S863" s="104">
        <v>0</v>
      </c>
      <c r="T863" s="105">
        <f t="shared" si="104"/>
        <v>0</v>
      </c>
      <c r="U863" s="20"/>
      <c r="V863" s="20"/>
      <c r="W863" s="20"/>
      <c r="X863" s="20"/>
      <c r="Y863" s="20"/>
      <c r="Z863" s="20"/>
      <c r="AA863" s="20"/>
      <c r="AB863" s="20"/>
      <c r="AC863" s="20"/>
      <c r="AD863" s="20"/>
      <c r="AE863" s="20"/>
      <c r="AR863" s="106" t="s">
        <v>305</v>
      </c>
      <c r="AT863" s="106" t="s">
        <v>216</v>
      </c>
      <c r="AU863" s="106" t="s">
        <v>116</v>
      </c>
      <c r="AY863" s="12" t="s">
        <v>109</v>
      </c>
      <c r="BE863" s="107">
        <f t="shared" si="105"/>
        <v>0</v>
      </c>
      <c r="BF863" s="107">
        <f t="shared" si="106"/>
        <v>0</v>
      </c>
      <c r="BG863" s="107">
        <f t="shared" si="107"/>
        <v>0</v>
      </c>
      <c r="BH863" s="107">
        <f t="shared" si="108"/>
        <v>0</v>
      </c>
      <c r="BI863" s="107">
        <f t="shared" si="109"/>
        <v>0</v>
      </c>
      <c r="BJ863" s="12" t="s">
        <v>116</v>
      </c>
      <c r="BK863" s="107">
        <f t="shared" si="110"/>
        <v>0</v>
      </c>
      <c r="BL863" s="12" t="s">
        <v>190</v>
      </c>
      <c r="BM863" s="106" t="s">
        <v>1271</v>
      </c>
    </row>
    <row r="864" spans="1:65" s="2" customFormat="1" ht="21.75" customHeight="1" x14ac:dyDescent="0.2">
      <c r="A864" s="20"/>
      <c r="B864" s="95"/>
      <c r="C864" s="136">
        <v>205</v>
      </c>
      <c r="D864" s="96" t="s">
        <v>111</v>
      </c>
      <c r="E864" s="97" t="s">
        <v>1272</v>
      </c>
      <c r="F864" s="98" t="s">
        <v>1273</v>
      </c>
      <c r="G864" s="99" t="s">
        <v>1235</v>
      </c>
      <c r="H864" s="100">
        <v>17</v>
      </c>
      <c r="I864" s="100"/>
      <c r="J864" s="190">
        <f t="shared" ref="J864" si="112">SUM(H864*I864)</f>
        <v>0</v>
      </c>
      <c r="K864" s="101"/>
      <c r="L864" s="21"/>
      <c r="M864" s="102" t="s">
        <v>0</v>
      </c>
      <c r="N864" s="103" t="s">
        <v>24</v>
      </c>
      <c r="O864" s="104">
        <v>0</v>
      </c>
      <c r="P864" s="104">
        <f t="shared" si="102"/>
        <v>0</v>
      </c>
      <c r="Q864" s="104">
        <v>0</v>
      </c>
      <c r="R864" s="104">
        <f t="shared" si="103"/>
        <v>0</v>
      </c>
      <c r="S864" s="104">
        <v>0</v>
      </c>
      <c r="T864" s="105">
        <f t="shared" si="104"/>
        <v>0</v>
      </c>
      <c r="U864" s="20"/>
      <c r="V864" s="20"/>
      <c r="W864" s="20"/>
      <c r="X864" s="20"/>
      <c r="Y864" s="20"/>
      <c r="Z864" s="20"/>
      <c r="AA864" s="20"/>
      <c r="AB864" s="20"/>
      <c r="AC864" s="20"/>
      <c r="AD864" s="20"/>
      <c r="AE864" s="20"/>
      <c r="AR864" s="106" t="s">
        <v>190</v>
      </c>
      <c r="AT864" s="106" t="s">
        <v>111</v>
      </c>
      <c r="AU864" s="106" t="s">
        <v>116</v>
      </c>
      <c r="AY864" s="12" t="s">
        <v>109</v>
      </c>
      <c r="BE864" s="107">
        <f t="shared" si="105"/>
        <v>0</v>
      </c>
      <c r="BF864" s="107">
        <f t="shared" si="106"/>
        <v>0</v>
      </c>
      <c r="BG864" s="107">
        <f t="shared" si="107"/>
        <v>0</v>
      </c>
      <c r="BH864" s="107">
        <f t="shared" si="108"/>
        <v>0</v>
      </c>
      <c r="BI864" s="107">
        <f t="shared" si="109"/>
        <v>0</v>
      </c>
      <c r="BJ864" s="12" t="s">
        <v>116</v>
      </c>
      <c r="BK864" s="107">
        <f t="shared" si="110"/>
        <v>0</v>
      </c>
      <c r="BL864" s="12" t="s">
        <v>190</v>
      </c>
      <c r="BM864" s="106" t="s">
        <v>1274</v>
      </c>
    </row>
    <row r="865" spans="1:65" s="2" customFormat="1" ht="24.2" customHeight="1" x14ac:dyDescent="0.2">
      <c r="A865" s="20"/>
      <c r="B865" s="95"/>
      <c r="C865" s="136">
        <v>206</v>
      </c>
      <c r="D865" s="136" t="s">
        <v>216</v>
      </c>
      <c r="E865" s="137" t="s">
        <v>1275</v>
      </c>
      <c r="F865" s="138" t="s">
        <v>1276</v>
      </c>
      <c r="G865" s="139" t="s">
        <v>256</v>
      </c>
      <c r="H865" s="140">
        <v>17</v>
      </c>
      <c r="I865" s="140"/>
      <c r="J865" s="140">
        <f>SUM(H865*I865)</f>
        <v>0</v>
      </c>
      <c r="K865" s="141"/>
      <c r="L865" s="142"/>
      <c r="M865" s="143" t="s">
        <v>0</v>
      </c>
      <c r="N865" s="144" t="s">
        <v>24</v>
      </c>
      <c r="O865" s="104">
        <v>0</v>
      </c>
      <c r="P865" s="104">
        <f t="shared" si="102"/>
        <v>0</v>
      </c>
      <c r="Q865" s="104">
        <v>0</v>
      </c>
      <c r="R865" s="104">
        <f t="shared" si="103"/>
        <v>0</v>
      </c>
      <c r="S865" s="104">
        <v>0</v>
      </c>
      <c r="T865" s="105">
        <f t="shared" si="104"/>
        <v>0</v>
      </c>
      <c r="U865" s="20"/>
      <c r="V865" s="20"/>
      <c r="W865" s="20"/>
      <c r="X865" s="20"/>
      <c r="Y865" s="20"/>
      <c r="Z865" s="20"/>
      <c r="AA865" s="20"/>
      <c r="AB865" s="20"/>
      <c r="AC865" s="20"/>
      <c r="AD865" s="20"/>
      <c r="AE865" s="20"/>
      <c r="AR865" s="106" t="s">
        <v>305</v>
      </c>
      <c r="AT865" s="106" t="s">
        <v>216</v>
      </c>
      <c r="AU865" s="106" t="s">
        <v>116</v>
      </c>
      <c r="AY865" s="12" t="s">
        <v>109</v>
      </c>
      <c r="BE865" s="107">
        <f t="shared" si="105"/>
        <v>0</v>
      </c>
      <c r="BF865" s="107">
        <f t="shared" si="106"/>
        <v>0</v>
      </c>
      <c r="BG865" s="107">
        <f t="shared" si="107"/>
        <v>0</v>
      </c>
      <c r="BH865" s="107">
        <f t="shared" si="108"/>
        <v>0</v>
      </c>
      <c r="BI865" s="107">
        <f t="shared" si="109"/>
        <v>0</v>
      </c>
      <c r="BJ865" s="12" t="s">
        <v>116</v>
      </c>
      <c r="BK865" s="107">
        <f t="shared" si="110"/>
        <v>0</v>
      </c>
      <c r="BL865" s="12" t="s">
        <v>190</v>
      </c>
      <c r="BM865" s="106" t="s">
        <v>1277</v>
      </c>
    </row>
    <row r="866" spans="1:65" s="2" customFormat="1" ht="24.2" customHeight="1" x14ac:dyDescent="0.2">
      <c r="A866" s="20"/>
      <c r="B866" s="95"/>
      <c r="C866" s="136">
        <v>207</v>
      </c>
      <c r="D866" s="96" t="s">
        <v>111</v>
      </c>
      <c r="E866" s="97" t="s">
        <v>1278</v>
      </c>
      <c r="F866" s="98" t="s">
        <v>1279</v>
      </c>
      <c r="G866" s="99" t="s">
        <v>1235</v>
      </c>
      <c r="H866" s="100">
        <v>6</v>
      </c>
      <c r="I866" s="100"/>
      <c r="J866" s="190">
        <f t="shared" ref="J866" si="113">SUM(H866*I866)</f>
        <v>0</v>
      </c>
      <c r="K866" s="101"/>
      <c r="L866" s="21"/>
      <c r="M866" s="102" t="s">
        <v>0</v>
      </c>
      <c r="N866" s="103" t="s">
        <v>24</v>
      </c>
      <c r="O866" s="104">
        <v>0</v>
      </c>
      <c r="P866" s="104">
        <f t="shared" si="102"/>
        <v>0</v>
      </c>
      <c r="Q866" s="104">
        <v>0</v>
      </c>
      <c r="R866" s="104">
        <f t="shared" si="103"/>
        <v>0</v>
      </c>
      <c r="S866" s="104">
        <v>0</v>
      </c>
      <c r="T866" s="105">
        <f t="shared" si="104"/>
        <v>0</v>
      </c>
      <c r="U866" s="20"/>
      <c r="V866" s="20"/>
      <c r="W866" s="20"/>
      <c r="X866" s="20"/>
      <c r="Y866" s="20"/>
      <c r="Z866" s="20"/>
      <c r="AA866" s="20"/>
      <c r="AB866" s="20"/>
      <c r="AC866" s="20"/>
      <c r="AD866" s="20"/>
      <c r="AE866" s="20"/>
      <c r="AR866" s="106" t="s">
        <v>190</v>
      </c>
      <c r="AT866" s="106" t="s">
        <v>111</v>
      </c>
      <c r="AU866" s="106" t="s">
        <v>116</v>
      </c>
      <c r="AY866" s="12" t="s">
        <v>109</v>
      </c>
      <c r="BE866" s="107">
        <f t="shared" si="105"/>
        <v>0</v>
      </c>
      <c r="BF866" s="107">
        <f t="shared" si="106"/>
        <v>0</v>
      </c>
      <c r="BG866" s="107">
        <f t="shared" si="107"/>
        <v>0</v>
      </c>
      <c r="BH866" s="107">
        <f t="shared" si="108"/>
        <v>0</v>
      </c>
      <c r="BI866" s="107">
        <f t="shared" si="109"/>
        <v>0</v>
      </c>
      <c r="BJ866" s="12" t="s">
        <v>116</v>
      </c>
      <c r="BK866" s="107">
        <f t="shared" si="110"/>
        <v>0</v>
      </c>
      <c r="BL866" s="12" t="s">
        <v>190</v>
      </c>
      <c r="BM866" s="106" t="s">
        <v>1280</v>
      </c>
    </row>
    <row r="867" spans="1:65" s="2" customFormat="1" ht="24.2" customHeight="1" x14ac:dyDescent="0.2">
      <c r="A867" s="20"/>
      <c r="B867" s="95"/>
      <c r="C867" s="136">
        <v>208</v>
      </c>
      <c r="D867" s="136" t="s">
        <v>216</v>
      </c>
      <c r="E867" s="137" t="s">
        <v>1281</v>
      </c>
      <c r="F867" s="138" t="s">
        <v>1282</v>
      </c>
      <c r="G867" s="139" t="s">
        <v>256</v>
      </c>
      <c r="H867" s="140">
        <v>6</v>
      </c>
      <c r="I867" s="140"/>
      <c r="J867" s="140">
        <f>SUM(H867*I867)</f>
        <v>0</v>
      </c>
      <c r="K867" s="141"/>
      <c r="L867" s="142"/>
      <c r="M867" s="143" t="s">
        <v>0</v>
      </c>
      <c r="N867" s="144" t="s">
        <v>24</v>
      </c>
      <c r="O867" s="104">
        <v>0</v>
      </c>
      <c r="P867" s="104">
        <f t="shared" si="102"/>
        <v>0</v>
      </c>
      <c r="Q867" s="104">
        <v>0</v>
      </c>
      <c r="R867" s="104">
        <f t="shared" si="103"/>
        <v>0</v>
      </c>
      <c r="S867" s="104">
        <v>0</v>
      </c>
      <c r="T867" s="105">
        <f t="shared" si="104"/>
        <v>0</v>
      </c>
      <c r="U867" s="20"/>
      <c r="V867" s="20"/>
      <c r="W867" s="20"/>
      <c r="X867" s="20"/>
      <c r="Y867" s="20"/>
      <c r="Z867" s="20"/>
      <c r="AA867" s="20"/>
      <c r="AB867" s="20"/>
      <c r="AC867" s="20"/>
      <c r="AD867" s="20"/>
      <c r="AE867" s="20"/>
      <c r="AR867" s="106" t="s">
        <v>305</v>
      </c>
      <c r="AT867" s="106" t="s">
        <v>216</v>
      </c>
      <c r="AU867" s="106" t="s">
        <v>116</v>
      </c>
      <c r="AY867" s="12" t="s">
        <v>109</v>
      </c>
      <c r="BE867" s="107">
        <f t="shared" si="105"/>
        <v>0</v>
      </c>
      <c r="BF867" s="107">
        <f t="shared" si="106"/>
        <v>0</v>
      </c>
      <c r="BG867" s="107">
        <f t="shared" si="107"/>
        <v>0</v>
      </c>
      <c r="BH867" s="107">
        <f t="shared" si="108"/>
        <v>0</v>
      </c>
      <c r="BI867" s="107">
        <f t="shared" si="109"/>
        <v>0</v>
      </c>
      <c r="BJ867" s="12" t="s">
        <v>116</v>
      </c>
      <c r="BK867" s="107">
        <f t="shared" si="110"/>
        <v>0</v>
      </c>
      <c r="BL867" s="12" t="s">
        <v>190</v>
      </c>
      <c r="BM867" s="106" t="s">
        <v>1283</v>
      </c>
    </row>
    <row r="868" spans="1:65" s="2" customFormat="1" ht="16.5" customHeight="1" x14ac:dyDescent="0.2">
      <c r="A868" s="20"/>
      <c r="B868" s="95"/>
      <c r="C868" s="136">
        <v>209</v>
      </c>
      <c r="D868" s="96" t="s">
        <v>111</v>
      </c>
      <c r="E868" s="97" t="s">
        <v>1284</v>
      </c>
      <c r="F868" s="98" t="s">
        <v>1285</v>
      </c>
      <c r="G868" s="99" t="s">
        <v>256</v>
      </c>
      <c r="H868" s="100">
        <v>1</v>
      </c>
      <c r="I868" s="100"/>
      <c r="J868" s="190">
        <f t="shared" ref="J868:J870" si="114">SUM(H868*I868)</f>
        <v>0</v>
      </c>
      <c r="K868" s="101"/>
      <c r="L868" s="21"/>
      <c r="M868" s="102" t="s">
        <v>0</v>
      </c>
      <c r="N868" s="103" t="s">
        <v>24</v>
      </c>
      <c r="O868" s="104">
        <v>0</v>
      </c>
      <c r="P868" s="104">
        <f t="shared" si="102"/>
        <v>0</v>
      </c>
      <c r="Q868" s="104">
        <v>0</v>
      </c>
      <c r="R868" s="104">
        <f t="shared" si="103"/>
        <v>0</v>
      </c>
      <c r="S868" s="104">
        <v>0</v>
      </c>
      <c r="T868" s="105">
        <f t="shared" si="104"/>
        <v>0</v>
      </c>
      <c r="U868" s="20"/>
      <c r="V868" s="20"/>
      <c r="W868" s="20"/>
      <c r="X868" s="20"/>
      <c r="Y868" s="20"/>
      <c r="Z868" s="20"/>
      <c r="AA868" s="20"/>
      <c r="AB868" s="20"/>
      <c r="AC868" s="20"/>
      <c r="AD868" s="20"/>
      <c r="AE868" s="20"/>
      <c r="AR868" s="106" t="s">
        <v>190</v>
      </c>
      <c r="AT868" s="106" t="s">
        <v>111</v>
      </c>
      <c r="AU868" s="106" t="s">
        <v>116</v>
      </c>
      <c r="AY868" s="12" t="s">
        <v>109</v>
      </c>
      <c r="BE868" s="107">
        <f t="shared" si="105"/>
        <v>0</v>
      </c>
      <c r="BF868" s="107">
        <f t="shared" si="106"/>
        <v>0</v>
      </c>
      <c r="BG868" s="107">
        <f t="shared" si="107"/>
        <v>0</v>
      </c>
      <c r="BH868" s="107">
        <f t="shared" si="108"/>
        <v>0</v>
      </c>
      <c r="BI868" s="107">
        <f t="shared" si="109"/>
        <v>0</v>
      </c>
      <c r="BJ868" s="12" t="s">
        <v>116</v>
      </c>
      <c r="BK868" s="107">
        <f t="shared" si="110"/>
        <v>0</v>
      </c>
      <c r="BL868" s="12" t="s">
        <v>190</v>
      </c>
      <c r="BM868" s="106" t="s">
        <v>1286</v>
      </c>
    </row>
    <row r="869" spans="1:65" s="2" customFormat="1" ht="24.2" customHeight="1" x14ac:dyDescent="0.2">
      <c r="A869" s="20"/>
      <c r="B869" s="95"/>
      <c r="C869" s="136">
        <v>210</v>
      </c>
      <c r="D869" s="136" t="s">
        <v>216</v>
      </c>
      <c r="E869" s="137" t="s">
        <v>1287</v>
      </c>
      <c r="F869" s="138" t="s">
        <v>1288</v>
      </c>
      <c r="G869" s="139" t="s">
        <v>256</v>
      </c>
      <c r="H869" s="140">
        <v>1</v>
      </c>
      <c r="I869" s="140"/>
      <c r="J869" s="140">
        <f t="shared" si="114"/>
        <v>0</v>
      </c>
      <c r="K869" s="141"/>
      <c r="L869" s="142"/>
      <c r="M869" s="143" t="s">
        <v>0</v>
      </c>
      <c r="N869" s="144" t="s">
        <v>24</v>
      </c>
      <c r="O869" s="104">
        <v>0</v>
      </c>
      <c r="P869" s="104">
        <f t="shared" si="102"/>
        <v>0</v>
      </c>
      <c r="Q869" s="104">
        <v>0</v>
      </c>
      <c r="R869" s="104">
        <f t="shared" si="103"/>
        <v>0</v>
      </c>
      <c r="S869" s="104">
        <v>0</v>
      </c>
      <c r="T869" s="105">
        <f t="shared" si="104"/>
        <v>0</v>
      </c>
      <c r="U869" s="20"/>
      <c r="V869" s="20"/>
      <c r="W869" s="20"/>
      <c r="X869" s="20"/>
      <c r="Y869" s="20"/>
      <c r="Z869" s="20"/>
      <c r="AA869" s="20"/>
      <c r="AB869" s="20"/>
      <c r="AC869" s="20"/>
      <c r="AD869" s="20"/>
      <c r="AE869" s="20"/>
      <c r="AR869" s="106" t="s">
        <v>305</v>
      </c>
      <c r="AT869" s="106" t="s">
        <v>216</v>
      </c>
      <c r="AU869" s="106" t="s">
        <v>116</v>
      </c>
      <c r="AY869" s="12" t="s">
        <v>109</v>
      </c>
      <c r="BE869" s="107">
        <f t="shared" si="105"/>
        <v>0</v>
      </c>
      <c r="BF869" s="107">
        <f t="shared" si="106"/>
        <v>0</v>
      </c>
      <c r="BG869" s="107">
        <f t="shared" si="107"/>
        <v>0</v>
      </c>
      <c r="BH869" s="107">
        <f t="shared" si="108"/>
        <v>0</v>
      </c>
      <c r="BI869" s="107">
        <f t="shared" si="109"/>
        <v>0</v>
      </c>
      <c r="BJ869" s="12" t="s">
        <v>116</v>
      </c>
      <c r="BK869" s="107">
        <f t="shared" si="110"/>
        <v>0</v>
      </c>
      <c r="BL869" s="12" t="s">
        <v>190</v>
      </c>
      <c r="BM869" s="106" t="s">
        <v>1289</v>
      </c>
    </row>
    <row r="870" spans="1:65" s="2" customFormat="1" ht="24.2" customHeight="1" x14ac:dyDescent="0.2">
      <c r="A870" s="20"/>
      <c r="B870" s="95"/>
      <c r="C870" s="136">
        <v>211</v>
      </c>
      <c r="D870" s="136" t="s">
        <v>216</v>
      </c>
      <c r="E870" s="137" t="s">
        <v>1290</v>
      </c>
      <c r="F870" s="138" t="s">
        <v>1291</v>
      </c>
      <c r="G870" s="139" t="s">
        <v>256</v>
      </c>
      <c r="H870" s="140">
        <v>1</v>
      </c>
      <c r="I870" s="140"/>
      <c r="J870" s="140">
        <f t="shared" si="114"/>
        <v>0</v>
      </c>
      <c r="K870" s="141"/>
      <c r="L870" s="142"/>
      <c r="M870" s="143" t="s">
        <v>0</v>
      </c>
      <c r="N870" s="144" t="s">
        <v>24</v>
      </c>
      <c r="O870" s="104">
        <v>0</v>
      </c>
      <c r="P870" s="104">
        <f t="shared" si="102"/>
        <v>0</v>
      </c>
      <c r="Q870" s="104">
        <v>0</v>
      </c>
      <c r="R870" s="104">
        <f t="shared" si="103"/>
        <v>0</v>
      </c>
      <c r="S870" s="104">
        <v>0</v>
      </c>
      <c r="T870" s="105">
        <f t="shared" si="104"/>
        <v>0</v>
      </c>
      <c r="U870" s="20"/>
      <c r="V870" s="20"/>
      <c r="W870" s="20"/>
      <c r="X870" s="20"/>
      <c r="Y870" s="20"/>
      <c r="Z870" s="20"/>
      <c r="AA870" s="20"/>
      <c r="AB870" s="20"/>
      <c r="AC870" s="20"/>
      <c r="AD870" s="20"/>
      <c r="AE870" s="20"/>
      <c r="AR870" s="106" t="s">
        <v>305</v>
      </c>
      <c r="AT870" s="106" t="s">
        <v>216</v>
      </c>
      <c r="AU870" s="106" t="s">
        <v>116</v>
      </c>
      <c r="AY870" s="12" t="s">
        <v>109</v>
      </c>
      <c r="BE870" s="107">
        <f t="shared" si="105"/>
        <v>0</v>
      </c>
      <c r="BF870" s="107">
        <f t="shared" si="106"/>
        <v>0</v>
      </c>
      <c r="BG870" s="107">
        <f t="shared" si="107"/>
        <v>0</v>
      </c>
      <c r="BH870" s="107">
        <f t="shared" si="108"/>
        <v>0</v>
      </c>
      <c r="BI870" s="107">
        <f t="shared" si="109"/>
        <v>0</v>
      </c>
      <c r="BJ870" s="12" t="s">
        <v>116</v>
      </c>
      <c r="BK870" s="107">
        <f t="shared" si="110"/>
        <v>0</v>
      </c>
      <c r="BL870" s="12" t="s">
        <v>190</v>
      </c>
      <c r="BM870" s="106" t="s">
        <v>1292</v>
      </c>
    </row>
    <row r="871" spans="1:65" s="2" customFormat="1" ht="24.2" customHeight="1" x14ac:dyDescent="0.2">
      <c r="A871" s="20"/>
      <c r="B871" s="95"/>
      <c r="C871" s="136">
        <v>212</v>
      </c>
      <c r="D871" s="96" t="s">
        <v>111</v>
      </c>
      <c r="E871" s="97" t="s">
        <v>1293</v>
      </c>
      <c r="F871" s="98" t="s">
        <v>1294</v>
      </c>
      <c r="G871" s="99" t="s">
        <v>1235</v>
      </c>
      <c r="H871" s="100">
        <v>2</v>
      </c>
      <c r="I871" s="100"/>
      <c r="J871" s="190">
        <f t="shared" ref="J871" si="115">SUM(H871*I871)</f>
        <v>0</v>
      </c>
      <c r="K871" s="101"/>
      <c r="L871" s="21"/>
      <c r="M871" s="102" t="s">
        <v>0</v>
      </c>
      <c r="N871" s="103" t="s">
        <v>24</v>
      </c>
      <c r="O871" s="104">
        <v>0</v>
      </c>
      <c r="P871" s="104">
        <f t="shared" si="102"/>
        <v>0</v>
      </c>
      <c r="Q871" s="104">
        <v>0</v>
      </c>
      <c r="R871" s="104">
        <f t="shared" si="103"/>
        <v>0</v>
      </c>
      <c r="S871" s="104">
        <v>0</v>
      </c>
      <c r="T871" s="105">
        <f t="shared" si="104"/>
        <v>0</v>
      </c>
      <c r="U871" s="20"/>
      <c r="V871" s="20"/>
      <c r="W871" s="20"/>
      <c r="X871" s="20"/>
      <c r="Y871" s="20"/>
      <c r="Z871" s="20"/>
      <c r="AA871" s="20"/>
      <c r="AB871" s="20"/>
      <c r="AC871" s="20"/>
      <c r="AD871" s="20"/>
      <c r="AE871" s="20"/>
      <c r="AR871" s="106" t="s">
        <v>190</v>
      </c>
      <c r="AT871" s="106" t="s">
        <v>111</v>
      </c>
      <c r="AU871" s="106" t="s">
        <v>116</v>
      </c>
      <c r="AY871" s="12" t="s">
        <v>109</v>
      </c>
      <c r="BE871" s="107">
        <f t="shared" si="105"/>
        <v>0</v>
      </c>
      <c r="BF871" s="107">
        <f t="shared" si="106"/>
        <v>0</v>
      </c>
      <c r="BG871" s="107">
        <f t="shared" si="107"/>
        <v>0</v>
      </c>
      <c r="BH871" s="107">
        <f t="shared" si="108"/>
        <v>0</v>
      </c>
      <c r="BI871" s="107">
        <f t="shared" si="109"/>
        <v>0</v>
      </c>
      <c r="BJ871" s="12" t="s">
        <v>116</v>
      </c>
      <c r="BK871" s="107">
        <f t="shared" si="110"/>
        <v>0</v>
      </c>
      <c r="BL871" s="12" t="s">
        <v>190</v>
      </c>
      <c r="BM871" s="106" t="s">
        <v>1295</v>
      </c>
    </row>
    <row r="872" spans="1:65" s="2" customFormat="1" ht="24.2" customHeight="1" x14ac:dyDescent="0.2">
      <c r="A872" s="20"/>
      <c r="B872" s="95"/>
      <c r="C872" s="136">
        <v>213</v>
      </c>
      <c r="D872" s="136" t="s">
        <v>216</v>
      </c>
      <c r="E872" s="137" t="s">
        <v>1296</v>
      </c>
      <c r="F872" s="138" t="s">
        <v>1297</v>
      </c>
      <c r="G872" s="139" t="s">
        <v>256</v>
      </c>
      <c r="H872" s="140">
        <v>2</v>
      </c>
      <c r="I872" s="140"/>
      <c r="J872" s="140">
        <f>SUM(H872*I872)</f>
        <v>0</v>
      </c>
      <c r="K872" s="141"/>
      <c r="L872" s="142"/>
      <c r="M872" s="143" t="s">
        <v>0</v>
      </c>
      <c r="N872" s="144" t="s">
        <v>24</v>
      </c>
      <c r="O872" s="104">
        <v>0</v>
      </c>
      <c r="P872" s="104">
        <f t="shared" si="102"/>
        <v>0</v>
      </c>
      <c r="Q872" s="104">
        <v>0</v>
      </c>
      <c r="R872" s="104">
        <f t="shared" si="103"/>
        <v>0</v>
      </c>
      <c r="S872" s="104">
        <v>0</v>
      </c>
      <c r="T872" s="105">
        <f t="shared" si="104"/>
        <v>0</v>
      </c>
      <c r="U872" s="20"/>
      <c r="V872" s="20"/>
      <c r="W872" s="20"/>
      <c r="X872" s="20"/>
      <c r="Y872" s="20"/>
      <c r="Z872" s="20"/>
      <c r="AA872" s="20"/>
      <c r="AB872" s="20"/>
      <c r="AC872" s="20"/>
      <c r="AD872" s="20"/>
      <c r="AE872" s="20"/>
      <c r="AR872" s="106" t="s">
        <v>305</v>
      </c>
      <c r="AT872" s="106" t="s">
        <v>216</v>
      </c>
      <c r="AU872" s="106" t="s">
        <v>116</v>
      </c>
      <c r="AY872" s="12" t="s">
        <v>109</v>
      </c>
      <c r="BE872" s="107">
        <f t="shared" si="105"/>
        <v>0</v>
      </c>
      <c r="BF872" s="107">
        <f t="shared" si="106"/>
        <v>0</v>
      </c>
      <c r="BG872" s="107">
        <f t="shared" si="107"/>
        <v>0</v>
      </c>
      <c r="BH872" s="107">
        <f t="shared" si="108"/>
        <v>0</v>
      </c>
      <c r="BI872" s="107">
        <f t="shared" si="109"/>
        <v>0</v>
      </c>
      <c r="BJ872" s="12" t="s">
        <v>116</v>
      </c>
      <c r="BK872" s="107">
        <f t="shared" si="110"/>
        <v>0</v>
      </c>
      <c r="BL872" s="12" t="s">
        <v>190</v>
      </c>
      <c r="BM872" s="106" t="s">
        <v>1298</v>
      </c>
    </row>
    <row r="873" spans="1:65" s="2" customFormat="1" ht="33" customHeight="1" x14ac:dyDescent="0.2">
      <c r="A873" s="20"/>
      <c r="B873" s="95"/>
      <c r="C873" s="136">
        <v>214</v>
      </c>
      <c r="D873" s="96" t="s">
        <v>111</v>
      </c>
      <c r="E873" s="97" t="s">
        <v>1299</v>
      </c>
      <c r="F873" s="98" t="s">
        <v>1300</v>
      </c>
      <c r="G873" s="99" t="s">
        <v>1235</v>
      </c>
      <c r="H873" s="100">
        <v>2</v>
      </c>
      <c r="I873" s="100"/>
      <c r="J873" s="190">
        <f t="shared" ref="J873" si="116">SUM(H873*I873)</f>
        <v>0</v>
      </c>
      <c r="K873" s="101"/>
      <c r="L873" s="21"/>
      <c r="M873" s="102" t="s">
        <v>0</v>
      </c>
      <c r="N873" s="103" t="s">
        <v>24</v>
      </c>
      <c r="O873" s="104">
        <v>0</v>
      </c>
      <c r="P873" s="104">
        <f t="shared" si="102"/>
        <v>0</v>
      </c>
      <c r="Q873" s="104">
        <v>0</v>
      </c>
      <c r="R873" s="104">
        <f t="shared" si="103"/>
        <v>0</v>
      </c>
      <c r="S873" s="104">
        <v>0</v>
      </c>
      <c r="T873" s="105">
        <f t="shared" si="104"/>
        <v>0</v>
      </c>
      <c r="U873" s="20"/>
      <c r="V873" s="20"/>
      <c r="W873" s="20"/>
      <c r="X873" s="20"/>
      <c r="Y873" s="20"/>
      <c r="Z873" s="20"/>
      <c r="AA873" s="20"/>
      <c r="AB873" s="20"/>
      <c r="AC873" s="20"/>
      <c r="AD873" s="20"/>
      <c r="AE873" s="20"/>
      <c r="AR873" s="106" t="s">
        <v>190</v>
      </c>
      <c r="AT873" s="106" t="s">
        <v>111</v>
      </c>
      <c r="AU873" s="106" t="s">
        <v>116</v>
      </c>
      <c r="AY873" s="12" t="s">
        <v>109</v>
      </c>
      <c r="BE873" s="107">
        <f t="shared" si="105"/>
        <v>0</v>
      </c>
      <c r="BF873" s="107">
        <f t="shared" si="106"/>
        <v>0</v>
      </c>
      <c r="BG873" s="107">
        <f t="shared" si="107"/>
        <v>0</v>
      </c>
      <c r="BH873" s="107">
        <f t="shared" si="108"/>
        <v>0</v>
      </c>
      <c r="BI873" s="107">
        <f t="shared" si="109"/>
        <v>0</v>
      </c>
      <c r="BJ873" s="12" t="s">
        <v>116</v>
      </c>
      <c r="BK873" s="107">
        <f t="shared" si="110"/>
        <v>0</v>
      </c>
      <c r="BL873" s="12" t="s">
        <v>190</v>
      </c>
      <c r="BM873" s="106" t="s">
        <v>1301</v>
      </c>
    </row>
    <row r="874" spans="1:65" s="2" customFormat="1" ht="24.2" customHeight="1" x14ac:dyDescent="0.2">
      <c r="A874" s="20"/>
      <c r="B874" s="95"/>
      <c r="C874" s="136">
        <v>215</v>
      </c>
      <c r="D874" s="136" t="s">
        <v>216</v>
      </c>
      <c r="E874" s="137" t="s">
        <v>1302</v>
      </c>
      <c r="F874" s="138" t="s">
        <v>1303</v>
      </c>
      <c r="G874" s="139" t="s">
        <v>256</v>
      </c>
      <c r="H874" s="140">
        <v>2</v>
      </c>
      <c r="I874" s="140"/>
      <c r="J874" s="140">
        <f>SUM(H874*I874)</f>
        <v>0</v>
      </c>
      <c r="K874" s="141"/>
      <c r="L874" s="142"/>
      <c r="M874" s="143" t="s">
        <v>0</v>
      </c>
      <c r="N874" s="144" t="s">
        <v>24</v>
      </c>
      <c r="O874" s="104">
        <v>0</v>
      </c>
      <c r="P874" s="104">
        <f t="shared" si="102"/>
        <v>0</v>
      </c>
      <c r="Q874" s="104">
        <v>0</v>
      </c>
      <c r="R874" s="104">
        <f t="shared" si="103"/>
        <v>0</v>
      </c>
      <c r="S874" s="104">
        <v>0</v>
      </c>
      <c r="T874" s="105">
        <f t="shared" si="104"/>
        <v>0</v>
      </c>
      <c r="U874" s="20"/>
      <c r="V874" s="20"/>
      <c r="W874" s="20"/>
      <c r="X874" s="20"/>
      <c r="Y874" s="20"/>
      <c r="Z874" s="20"/>
      <c r="AA874" s="20"/>
      <c r="AB874" s="20"/>
      <c r="AC874" s="20"/>
      <c r="AD874" s="20"/>
      <c r="AE874" s="20"/>
      <c r="AR874" s="106" t="s">
        <v>305</v>
      </c>
      <c r="AT874" s="106" t="s">
        <v>216</v>
      </c>
      <c r="AU874" s="106" t="s">
        <v>116</v>
      </c>
      <c r="AY874" s="12" t="s">
        <v>109</v>
      </c>
      <c r="BE874" s="107">
        <f t="shared" si="105"/>
        <v>0</v>
      </c>
      <c r="BF874" s="107">
        <f t="shared" si="106"/>
        <v>0</v>
      </c>
      <c r="BG874" s="107">
        <f t="shared" si="107"/>
        <v>0</v>
      </c>
      <c r="BH874" s="107">
        <f t="shared" si="108"/>
        <v>0</v>
      </c>
      <c r="BI874" s="107">
        <f t="shared" si="109"/>
        <v>0</v>
      </c>
      <c r="BJ874" s="12" t="s">
        <v>116</v>
      </c>
      <c r="BK874" s="107">
        <f t="shared" si="110"/>
        <v>0</v>
      </c>
      <c r="BL874" s="12" t="s">
        <v>190</v>
      </c>
      <c r="BM874" s="106" t="s">
        <v>1304</v>
      </c>
    </row>
    <row r="875" spans="1:65" s="2" customFormat="1" ht="37.9" customHeight="1" x14ac:dyDescent="0.2">
      <c r="A875" s="20"/>
      <c r="B875" s="95"/>
      <c r="C875" s="136">
        <v>216</v>
      </c>
      <c r="D875" s="96" t="s">
        <v>111</v>
      </c>
      <c r="E875" s="97" t="s">
        <v>1305</v>
      </c>
      <c r="F875" s="98" t="s">
        <v>1306</v>
      </c>
      <c r="G875" s="99" t="s">
        <v>1235</v>
      </c>
      <c r="H875" s="100">
        <v>3</v>
      </c>
      <c r="I875" s="100"/>
      <c r="J875" s="190">
        <f t="shared" ref="J875" si="117">SUM(H875*I875)</f>
        <v>0</v>
      </c>
      <c r="K875" s="101"/>
      <c r="L875" s="21"/>
      <c r="M875" s="102" t="s">
        <v>0</v>
      </c>
      <c r="N875" s="103" t="s">
        <v>24</v>
      </c>
      <c r="O875" s="104">
        <v>0</v>
      </c>
      <c r="P875" s="104">
        <f t="shared" si="102"/>
        <v>0</v>
      </c>
      <c r="Q875" s="104">
        <v>0</v>
      </c>
      <c r="R875" s="104">
        <f t="shared" si="103"/>
        <v>0</v>
      </c>
      <c r="S875" s="104">
        <v>0</v>
      </c>
      <c r="T875" s="105">
        <f t="shared" si="104"/>
        <v>0</v>
      </c>
      <c r="U875" s="20"/>
      <c r="V875" s="20"/>
      <c r="W875" s="20"/>
      <c r="X875" s="20"/>
      <c r="Y875" s="20"/>
      <c r="Z875" s="20"/>
      <c r="AA875" s="20"/>
      <c r="AB875" s="20"/>
      <c r="AC875" s="20"/>
      <c r="AD875" s="20"/>
      <c r="AE875" s="20"/>
      <c r="AR875" s="106" t="s">
        <v>190</v>
      </c>
      <c r="AT875" s="106" t="s">
        <v>111</v>
      </c>
      <c r="AU875" s="106" t="s">
        <v>116</v>
      </c>
      <c r="AY875" s="12" t="s">
        <v>109</v>
      </c>
      <c r="BE875" s="107">
        <f t="shared" si="105"/>
        <v>0</v>
      </c>
      <c r="BF875" s="107">
        <f t="shared" si="106"/>
        <v>0</v>
      </c>
      <c r="BG875" s="107">
        <f t="shared" si="107"/>
        <v>0</v>
      </c>
      <c r="BH875" s="107">
        <f t="shared" si="108"/>
        <v>0</v>
      </c>
      <c r="BI875" s="107">
        <f t="shared" si="109"/>
        <v>0</v>
      </c>
      <c r="BJ875" s="12" t="s">
        <v>116</v>
      </c>
      <c r="BK875" s="107">
        <f t="shared" si="110"/>
        <v>0</v>
      </c>
      <c r="BL875" s="12" t="s">
        <v>190</v>
      </c>
      <c r="BM875" s="106" t="s">
        <v>1307</v>
      </c>
    </row>
    <row r="876" spans="1:65" s="2" customFormat="1" ht="33" customHeight="1" x14ac:dyDescent="0.2">
      <c r="A876" s="20"/>
      <c r="B876" s="95"/>
      <c r="C876" s="136">
        <v>217</v>
      </c>
      <c r="D876" s="136" t="s">
        <v>216</v>
      </c>
      <c r="E876" s="137" t="s">
        <v>1308</v>
      </c>
      <c r="F876" s="138" t="s">
        <v>1309</v>
      </c>
      <c r="G876" s="139" t="s">
        <v>256</v>
      </c>
      <c r="H876" s="140">
        <v>3</v>
      </c>
      <c r="I876" s="140"/>
      <c r="J876" s="140">
        <f>SUM(H876*I876)</f>
        <v>0</v>
      </c>
      <c r="K876" s="141"/>
      <c r="L876" s="142"/>
      <c r="M876" s="143" t="s">
        <v>0</v>
      </c>
      <c r="N876" s="144" t="s">
        <v>24</v>
      </c>
      <c r="O876" s="104">
        <v>0</v>
      </c>
      <c r="P876" s="104">
        <f t="shared" si="102"/>
        <v>0</v>
      </c>
      <c r="Q876" s="104">
        <v>0</v>
      </c>
      <c r="R876" s="104">
        <f t="shared" si="103"/>
        <v>0</v>
      </c>
      <c r="S876" s="104">
        <v>0</v>
      </c>
      <c r="T876" s="105">
        <f t="shared" si="104"/>
        <v>0</v>
      </c>
      <c r="U876" s="20"/>
      <c r="V876" s="20"/>
      <c r="W876" s="20"/>
      <c r="X876" s="20"/>
      <c r="Y876" s="20"/>
      <c r="Z876" s="20"/>
      <c r="AA876" s="20"/>
      <c r="AB876" s="20"/>
      <c r="AC876" s="20"/>
      <c r="AD876" s="20"/>
      <c r="AE876" s="20"/>
      <c r="AR876" s="106" t="s">
        <v>305</v>
      </c>
      <c r="AT876" s="106" t="s">
        <v>216</v>
      </c>
      <c r="AU876" s="106" t="s">
        <v>116</v>
      </c>
      <c r="AY876" s="12" t="s">
        <v>109</v>
      </c>
      <c r="BE876" s="107">
        <f t="shared" si="105"/>
        <v>0</v>
      </c>
      <c r="BF876" s="107">
        <f t="shared" si="106"/>
        <v>0</v>
      </c>
      <c r="BG876" s="107">
        <f t="shared" si="107"/>
        <v>0</v>
      </c>
      <c r="BH876" s="107">
        <f t="shared" si="108"/>
        <v>0</v>
      </c>
      <c r="BI876" s="107">
        <f t="shared" si="109"/>
        <v>0</v>
      </c>
      <c r="BJ876" s="12" t="s">
        <v>116</v>
      </c>
      <c r="BK876" s="107">
        <f t="shared" si="110"/>
        <v>0</v>
      </c>
      <c r="BL876" s="12" t="s">
        <v>190</v>
      </c>
      <c r="BM876" s="106" t="s">
        <v>1310</v>
      </c>
    </row>
    <row r="877" spans="1:65" s="2" customFormat="1" ht="24.2" customHeight="1" x14ac:dyDescent="0.2">
      <c r="A877" s="20"/>
      <c r="B877" s="95"/>
      <c r="C877" s="136">
        <v>218</v>
      </c>
      <c r="D877" s="96" t="s">
        <v>111</v>
      </c>
      <c r="E877" s="97" t="s">
        <v>1311</v>
      </c>
      <c r="F877" s="98" t="s">
        <v>1312</v>
      </c>
      <c r="G877" s="99" t="s">
        <v>1235</v>
      </c>
      <c r="H877" s="100">
        <v>2</v>
      </c>
      <c r="I877" s="100"/>
      <c r="J877" s="190">
        <f t="shared" ref="J877" si="118">SUM(H877*I877)</f>
        <v>0</v>
      </c>
      <c r="K877" s="101"/>
      <c r="L877" s="21"/>
      <c r="M877" s="102" t="s">
        <v>0</v>
      </c>
      <c r="N877" s="103" t="s">
        <v>24</v>
      </c>
      <c r="O877" s="104">
        <v>0</v>
      </c>
      <c r="P877" s="104">
        <f t="shared" si="102"/>
        <v>0</v>
      </c>
      <c r="Q877" s="104">
        <v>0</v>
      </c>
      <c r="R877" s="104">
        <f t="shared" si="103"/>
        <v>0</v>
      </c>
      <c r="S877" s="104">
        <v>0</v>
      </c>
      <c r="T877" s="105">
        <f t="shared" si="104"/>
        <v>0</v>
      </c>
      <c r="U877" s="20"/>
      <c r="V877" s="20"/>
      <c r="W877" s="20"/>
      <c r="X877" s="20"/>
      <c r="Y877" s="20"/>
      <c r="Z877" s="20"/>
      <c r="AA877" s="20"/>
      <c r="AB877" s="20"/>
      <c r="AC877" s="20"/>
      <c r="AD877" s="20"/>
      <c r="AE877" s="20"/>
      <c r="AR877" s="106" t="s">
        <v>190</v>
      </c>
      <c r="AT877" s="106" t="s">
        <v>111</v>
      </c>
      <c r="AU877" s="106" t="s">
        <v>116</v>
      </c>
      <c r="AY877" s="12" t="s">
        <v>109</v>
      </c>
      <c r="BE877" s="107">
        <f t="shared" si="105"/>
        <v>0</v>
      </c>
      <c r="BF877" s="107">
        <f t="shared" si="106"/>
        <v>0</v>
      </c>
      <c r="BG877" s="107">
        <f t="shared" si="107"/>
        <v>0</v>
      </c>
      <c r="BH877" s="107">
        <f t="shared" si="108"/>
        <v>0</v>
      </c>
      <c r="BI877" s="107">
        <f t="shared" si="109"/>
        <v>0</v>
      </c>
      <c r="BJ877" s="12" t="s">
        <v>116</v>
      </c>
      <c r="BK877" s="107">
        <f t="shared" si="110"/>
        <v>0</v>
      </c>
      <c r="BL877" s="12" t="s">
        <v>190</v>
      </c>
      <c r="BM877" s="106" t="s">
        <v>1313</v>
      </c>
    </row>
    <row r="878" spans="1:65" s="9" customFormat="1" x14ac:dyDescent="0.2">
      <c r="B878" s="115"/>
      <c r="D878" s="109" t="s">
        <v>117</v>
      </c>
      <c r="E878" s="116" t="s">
        <v>0</v>
      </c>
      <c r="F878" s="117" t="s">
        <v>1314</v>
      </c>
      <c r="H878" s="118">
        <v>2</v>
      </c>
      <c r="I878" s="118"/>
      <c r="J878" s="118"/>
      <c r="L878" s="115"/>
      <c r="M878" s="119"/>
      <c r="N878" s="120"/>
      <c r="O878" s="120"/>
      <c r="P878" s="120"/>
      <c r="Q878" s="120"/>
      <c r="R878" s="120"/>
      <c r="S878" s="120"/>
      <c r="T878" s="121"/>
      <c r="AT878" s="116" t="s">
        <v>117</v>
      </c>
      <c r="AU878" s="116" t="s">
        <v>116</v>
      </c>
      <c r="AV878" s="9" t="s">
        <v>116</v>
      </c>
      <c r="AW878" s="9" t="s">
        <v>15</v>
      </c>
      <c r="AX878" s="9" t="s">
        <v>41</v>
      </c>
      <c r="AY878" s="116" t="s">
        <v>109</v>
      </c>
    </row>
    <row r="879" spans="1:65" s="10" customFormat="1" x14ac:dyDescent="0.2">
      <c r="B879" s="122"/>
      <c r="D879" s="109" t="s">
        <v>117</v>
      </c>
      <c r="E879" s="123" t="s">
        <v>0</v>
      </c>
      <c r="F879" s="124" t="s">
        <v>121</v>
      </c>
      <c r="H879" s="125">
        <v>2</v>
      </c>
      <c r="I879" s="125"/>
      <c r="J879" s="125"/>
      <c r="L879" s="122"/>
      <c r="M879" s="126"/>
      <c r="N879" s="127"/>
      <c r="O879" s="127"/>
      <c r="P879" s="127"/>
      <c r="Q879" s="127"/>
      <c r="R879" s="127"/>
      <c r="S879" s="127"/>
      <c r="T879" s="128"/>
      <c r="AT879" s="123" t="s">
        <v>117</v>
      </c>
      <c r="AU879" s="123" t="s">
        <v>116</v>
      </c>
      <c r="AV879" s="10" t="s">
        <v>115</v>
      </c>
      <c r="AW879" s="10" t="s">
        <v>15</v>
      </c>
      <c r="AX879" s="10" t="s">
        <v>42</v>
      </c>
      <c r="AY879" s="123" t="s">
        <v>109</v>
      </c>
    </row>
    <row r="880" spans="1:65" s="2" customFormat="1" ht="24.2" customHeight="1" x14ac:dyDescent="0.2">
      <c r="A880" s="20"/>
      <c r="B880" s="95"/>
      <c r="C880" s="136">
        <v>219</v>
      </c>
      <c r="D880" s="136" t="s">
        <v>216</v>
      </c>
      <c r="E880" s="137" t="s">
        <v>1315</v>
      </c>
      <c r="F880" s="138" t="s">
        <v>1316</v>
      </c>
      <c r="G880" s="139" t="s">
        <v>256</v>
      </c>
      <c r="H880" s="140">
        <v>2</v>
      </c>
      <c r="I880" s="140"/>
      <c r="J880" s="140">
        <f>SUM(H880*I880)</f>
        <v>0</v>
      </c>
      <c r="K880" s="141"/>
      <c r="L880" s="142"/>
      <c r="M880" s="143" t="s">
        <v>0</v>
      </c>
      <c r="N880" s="144" t="s">
        <v>24</v>
      </c>
      <c r="O880" s="104">
        <v>0</v>
      </c>
      <c r="P880" s="104">
        <f>O880*H880</f>
        <v>0</v>
      </c>
      <c r="Q880" s="104">
        <v>0</v>
      </c>
      <c r="R880" s="104">
        <f>Q880*H880</f>
        <v>0</v>
      </c>
      <c r="S880" s="104">
        <v>0</v>
      </c>
      <c r="T880" s="105">
        <f>S880*H880</f>
        <v>0</v>
      </c>
      <c r="U880" s="20"/>
      <c r="V880" s="20"/>
      <c r="W880" s="20"/>
      <c r="X880" s="20"/>
      <c r="Y880" s="20"/>
      <c r="Z880" s="20"/>
      <c r="AA880" s="20"/>
      <c r="AB880" s="20"/>
      <c r="AC880" s="20"/>
      <c r="AD880" s="20"/>
      <c r="AE880" s="20"/>
      <c r="AR880" s="106" t="s">
        <v>305</v>
      </c>
      <c r="AT880" s="106" t="s">
        <v>216</v>
      </c>
      <c r="AU880" s="106" t="s">
        <v>116</v>
      </c>
      <c r="AY880" s="12" t="s">
        <v>109</v>
      </c>
      <c r="BE880" s="107">
        <f>IF(N880="základná",J880,0)</f>
        <v>0</v>
      </c>
      <c r="BF880" s="107">
        <f>IF(N880="znížená",J880,0)</f>
        <v>0</v>
      </c>
      <c r="BG880" s="107">
        <f>IF(N880="zákl. prenesená",J880,0)</f>
        <v>0</v>
      </c>
      <c r="BH880" s="107">
        <f>IF(N880="zníž. prenesená",J880,0)</f>
        <v>0</v>
      </c>
      <c r="BI880" s="107">
        <f>IF(N880="nulová",J880,0)</f>
        <v>0</v>
      </c>
      <c r="BJ880" s="12" t="s">
        <v>116</v>
      </c>
      <c r="BK880" s="107">
        <f>ROUND(I880*H880,2)</f>
        <v>0</v>
      </c>
      <c r="BL880" s="12" t="s">
        <v>190</v>
      </c>
      <c r="BM880" s="106" t="s">
        <v>1317</v>
      </c>
    </row>
    <row r="881" spans="1:65" s="2" customFormat="1" ht="24.2" customHeight="1" x14ac:dyDescent="0.2">
      <c r="A881" s="20"/>
      <c r="B881" s="95"/>
      <c r="C881" s="96">
        <v>220</v>
      </c>
      <c r="D881" s="96" t="s">
        <v>111</v>
      </c>
      <c r="E881" s="97" t="s">
        <v>1318</v>
      </c>
      <c r="F881" s="98" t="s">
        <v>1319</v>
      </c>
      <c r="G881" s="99" t="s">
        <v>256</v>
      </c>
      <c r="H881" s="100">
        <v>2</v>
      </c>
      <c r="I881" s="100"/>
      <c r="J881" s="190">
        <f t="shared" ref="J881" si="119">SUM(H881*I881)</f>
        <v>0</v>
      </c>
      <c r="K881" s="101"/>
      <c r="L881" s="21"/>
      <c r="M881" s="102" t="s">
        <v>0</v>
      </c>
      <c r="N881" s="103" t="s">
        <v>24</v>
      </c>
      <c r="O881" s="104">
        <v>0</v>
      </c>
      <c r="P881" s="104">
        <f>O881*H881</f>
        <v>0</v>
      </c>
      <c r="Q881" s="104">
        <v>0</v>
      </c>
      <c r="R881" s="104">
        <f>Q881*H881</f>
        <v>0</v>
      </c>
      <c r="S881" s="104">
        <v>0</v>
      </c>
      <c r="T881" s="105">
        <f>S881*H881</f>
        <v>0</v>
      </c>
      <c r="U881" s="20"/>
      <c r="V881" s="20"/>
      <c r="W881" s="20"/>
      <c r="X881" s="20"/>
      <c r="Y881" s="20"/>
      <c r="Z881" s="20"/>
      <c r="AA881" s="20"/>
      <c r="AB881" s="20"/>
      <c r="AC881" s="20"/>
      <c r="AD881" s="20"/>
      <c r="AE881" s="20"/>
      <c r="AR881" s="106" t="s">
        <v>190</v>
      </c>
      <c r="AT881" s="106" t="s">
        <v>111</v>
      </c>
      <c r="AU881" s="106" t="s">
        <v>116</v>
      </c>
      <c r="AY881" s="12" t="s">
        <v>109</v>
      </c>
      <c r="BE881" s="107">
        <f>IF(N881="základná",J881,0)</f>
        <v>0</v>
      </c>
      <c r="BF881" s="107">
        <f>IF(N881="znížená",J881,0)</f>
        <v>0</v>
      </c>
      <c r="BG881" s="107">
        <f>IF(N881="zákl. prenesená",J881,0)</f>
        <v>0</v>
      </c>
      <c r="BH881" s="107">
        <f>IF(N881="zníž. prenesená",J881,0)</f>
        <v>0</v>
      </c>
      <c r="BI881" s="107">
        <f>IF(N881="nulová",J881,0)</f>
        <v>0</v>
      </c>
      <c r="BJ881" s="12" t="s">
        <v>116</v>
      </c>
      <c r="BK881" s="107">
        <f>ROUND(I881*H881,2)</f>
        <v>0</v>
      </c>
      <c r="BL881" s="12" t="s">
        <v>190</v>
      </c>
      <c r="BM881" s="106" t="s">
        <v>1320</v>
      </c>
    </row>
    <row r="882" spans="1:65" s="2" customFormat="1" ht="24.2" customHeight="1" x14ac:dyDescent="0.2">
      <c r="A882" s="20"/>
      <c r="B882" s="95"/>
      <c r="C882" s="136">
        <v>221</v>
      </c>
      <c r="D882" s="136" t="s">
        <v>216</v>
      </c>
      <c r="E882" s="137" t="s">
        <v>1321</v>
      </c>
      <c r="F882" s="138" t="s">
        <v>1322</v>
      </c>
      <c r="G882" s="139" t="s">
        <v>256</v>
      </c>
      <c r="H882" s="140">
        <v>2</v>
      </c>
      <c r="I882" s="140"/>
      <c r="J882" s="140">
        <f>SUM(H882*I882)</f>
        <v>0</v>
      </c>
      <c r="K882" s="141"/>
      <c r="L882" s="142"/>
      <c r="M882" s="143" t="s">
        <v>0</v>
      </c>
      <c r="N882" s="144" t="s">
        <v>24</v>
      </c>
      <c r="O882" s="104">
        <v>0</v>
      </c>
      <c r="P882" s="104">
        <f>O882*H882</f>
        <v>0</v>
      </c>
      <c r="Q882" s="104">
        <v>0</v>
      </c>
      <c r="R882" s="104">
        <f>Q882*H882</f>
        <v>0</v>
      </c>
      <c r="S882" s="104">
        <v>0</v>
      </c>
      <c r="T882" s="105">
        <f>S882*H882</f>
        <v>0</v>
      </c>
      <c r="U882" s="20"/>
      <c r="V882" s="20"/>
      <c r="W882" s="20"/>
      <c r="X882" s="20"/>
      <c r="Y882" s="20"/>
      <c r="Z882" s="20"/>
      <c r="AA882" s="20"/>
      <c r="AB882" s="20"/>
      <c r="AC882" s="20"/>
      <c r="AD882" s="20"/>
      <c r="AE882" s="20"/>
      <c r="AR882" s="106" t="s">
        <v>305</v>
      </c>
      <c r="AT882" s="106" t="s">
        <v>216</v>
      </c>
      <c r="AU882" s="106" t="s">
        <v>116</v>
      </c>
      <c r="AY882" s="12" t="s">
        <v>109</v>
      </c>
      <c r="BE882" s="107">
        <f>IF(N882="základná",J882,0)</f>
        <v>0</v>
      </c>
      <c r="BF882" s="107">
        <f>IF(N882="znížená",J882,0)</f>
        <v>0</v>
      </c>
      <c r="BG882" s="107">
        <f>IF(N882="zákl. prenesená",J882,0)</f>
        <v>0</v>
      </c>
      <c r="BH882" s="107">
        <f>IF(N882="zníž. prenesená",J882,0)</f>
        <v>0</v>
      </c>
      <c r="BI882" s="107">
        <f>IF(N882="nulová",J882,0)</f>
        <v>0</v>
      </c>
      <c r="BJ882" s="12" t="s">
        <v>116</v>
      </c>
      <c r="BK882" s="107">
        <f>ROUND(I882*H882,2)</f>
        <v>0</v>
      </c>
      <c r="BL882" s="12" t="s">
        <v>190</v>
      </c>
      <c r="BM882" s="106" t="s">
        <v>1323</v>
      </c>
    </row>
    <row r="883" spans="1:65" s="2" customFormat="1" ht="21.75" customHeight="1" x14ac:dyDescent="0.2">
      <c r="A883" s="20"/>
      <c r="B883" s="95"/>
      <c r="C883" s="96">
        <v>222</v>
      </c>
      <c r="D883" s="96" t="s">
        <v>111</v>
      </c>
      <c r="E883" s="97" t="s">
        <v>1324</v>
      </c>
      <c r="F883" s="98" t="s">
        <v>1325</v>
      </c>
      <c r="G883" s="99" t="s">
        <v>256</v>
      </c>
      <c r="H883" s="100">
        <v>27</v>
      </c>
      <c r="I883" s="100"/>
      <c r="J883" s="190">
        <f t="shared" ref="J883" si="120">SUM(H883*I883)</f>
        <v>0</v>
      </c>
      <c r="K883" s="101"/>
      <c r="L883" s="21"/>
      <c r="M883" s="102" t="s">
        <v>0</v>
      </c>
      <c r="N883" s="103" t="s">
        <v>24</v>
      </c>
      <c r="O883" s="104">
        <v>0</v>
      </c>
      <c r="P883" s="104">
        <f>O883*H883</f>
        <v>0</v>
      </c>
      <c r="Q883" s="104">
        <v>0</v>
      </c>
      <c r="R883" s="104">
        <f>Q883*H883</f>
        <v>0</v>
      </c>
      <c r="S883" s="104">
        <v>0</v>
      </c>
      <c r="T883" s="105">
        <f>S883*H883</f>
        <v>0</v>
      </c>
      <c r="U883" s="20"/>
      <c r="V883" s="20"/>
      <c r="W883" s="20"/>
      <c r="X883" s="20"/>
      <c r="Y883" s="20"/>
      <c r="Z883" s="20"/>
      <c r="AA883" s="20"/>
      <c r="AB883" s="20"/>
      <c r="AC883" s="20"/>
      <c r="AD883" s="20"/>
      <c r="AE883" s="20"/>
      <c r="AR883" s="106" t="s">
        <v>190</v>
      </c>
      <c r="AT883" s="106" t="s">
        <v>111</v>
      </c>
      <c r="AU883" s="106" t="s">
        <v>116</v>
      </c>
      <c r="AY883" s="12" t="s">
        <v>109</v>
      </c>
      <c r="BE883" s="107">
        <f>IF(N883="základná",J883,0)</f>
        <v>0</v>
      </c>
      <c r="BF883" s="107">
        <f>IF(N883="znížená",J883,0)</f>
        <v>0</v>
      </c>
      <c r="BG883" s="107">
        <f>IF(N883="zákl. prenesená",J883,0)</f>
        <v>0</v>
      </c>
      <c r="BH883" s="107">
        <f>IF(N883="zníž. prenesená",J883,0)</f>
        <v>0</v>
      </c>
      <c r="BI883" s="107">
        <f>IF(N883="nulová",J883,0)</f>
        <v>0</v>
      </c>
      <c r="BJ883" s="12" t="s">
        <v>116</v>
      </c>
      <c r="BK883" s="107">
        <f>ROUND(I883*H883,2)</f>
        <v>0</v>
      </c>
      <c r="BL883" s="12" t="s">
        <v>190</v>
      </c>
      <c r="BM883" s="106" t="s">
        <v>1326</v>
      </c>
    </row>
    <row r="884" spans="1:65" s="9" customFormat="1" x14ac:dyDescent="0.2">
      <c r="B884" s="115"/>
      <c r="D884" s="109" t="s">
        <v>117</v>
      </c>
      <c r="E884" s="116" t="s">
        <v>0</v>
      </c>
      <c r="F884" s="117" t="s">
        <v>1327</v>
      </c>
      <c r="H884" s="118">
        <v>27</v>
      </c>
      <c r="I884" s="118"/>
      <c r="J884" s="118"/>
      <c r="L884" s="115"/>
      <c r="M884" s="119"/>
      <c r="N884" s="120"/>
      <c r="O884" s="120"/>
      <c r="P884" s="120"/>
      <c r="Q884" s="120"/>
      <c r="R884" s="120"/>
      <c r="S884" s="120"/>
      <c r="T884" s="121"/>
      <c r="AT884" s="116" t="s">
        <v>117</v>
      </c>
      <c r="AU884" s="116" t="s">
        <v>116</v>
      </c>
      <c r="AV884" s="9" t="s">
        <v>116</v>
      </c>
      <c r="AW884" s="9" t="s">
        <v>15</v>
      </c>
      <c r="AX884" s="9" t="s">
        <v>41</v>
      </c>
      <c r="AY884" s="116" t="s">
        <v>109</v>
      </c>
    </row>
    <row r="885" spans="1:65" s="10" customFormat="1" x14ac:dyDescent="0.2">
      <c r="B885" s="122"/>
      <c r="D885" s="109" t="s">
        <v>117</v>
      </c>
      <c r="E885" s="123" t="s">
        <v>0</v>
      </c>
      <c r="F885" s="124" t="s">
        <v>121</v>
      </c>
      <c r="H885" s="125">
        <v>27</v>
      </c>
      <c r="I885" s="125"/>
      <c r="J885" s="125"/>
      <c r="L885" s="122"/>
      <c r="M885" s="126"/>
      <c r="N885" s="127"/>
      <c r="O885" s="127"/>
      <c r="P885" s="127"/>
      <c r="Q885" s="127"/>
      <c r="R885" s="127"/>
      <c r="S885" s="127"/>
      <c r="T885" s="128"/>
      <c r="AT885" s="123" t="s">
        <v>117</v>
      </c>
      <c r="AU885" s="123" t="s">
        <v>116</v>
      </c>
      <c r="AV885" s="10" t="s">
        <v>115</v>
      </c>
      <c r="AW885" s="10" t="s">
        <v>15</v>
      </c>
      <c r="AX885" s="10" t="s">
        <v>42</v>
      </c>
      <c r="AY885" s="123" t="s">
        <v>109</v>
      </c>
    </row>
    <row r="886" spans="1:65" s="2" customFormat="1" ht="37.9" customHeight="1" x14ac:dyDescent="0.2">
      <c r="A886" s="20"/>
      <c r="B886" s="95"/>
      <c r="C886" s="136">
        <v>223</v>
      </c>
      <c r="D886" s="136" t="s">
        <v>216</v>
      </c>
      <c r="E886" s="137" t="s">
        <v>1328</v>
      </c>
      <c r="F886" s="138" t="s">
        <v>1329</v>
      </c>
      <c r="G886" s="139" t="s">
        <v>256</v>
      </c>
      <c r="H886" s="140">
        <v>27</v>
      </c>
      <c r="I886" s="140"/>
      <c r="J886" s="140">
        <f>SUM(H886*I886)</f>
        <v>0</v>
      </c>
      <c r="K886" s="141"/>
      <c r="L886" s="142"/>
      <c r="M886" s="143" t="s">
        <v>0</v>
      </c>
      <c r="N886" s="144" t="s">
        <v>24</v>
      </c>
      <c r="O886" s="104">
        <v>0</v>
      </c>
      <c r="P886" s="104">
        <f t="shared" ref="P886:P899" si="121">O886*H886</f>
        <v>0</v>
      </c>
      <c r="Q886" s="104">
        <v>0</v>
      </c>
      <c r="R886" s="104">
        <f t="shared" ref="R886:R899" si="122">Q886*H886</f>
        <v>0</v>
      </c>
      <c r="S886" s="104">
        <v>0</v>
      </c>
      <c r="T886" s="105">
        <f t="shared" ref="T886:T899" si="123">S886*H886</f>
        <v>0</v>
      </c>
      <c r="U886" s="20"/>
      <c r="V886" s="20"/>
      <c r="W886" s="20"/>
      <c r="X886" s="20"/>
      <c r="Y886" s="20"/>
      <c r="Z886" s="20"/>
      <c r="AA886" s="20"/>
      <c r="AB886" s="20"/>
      <c r="AC886" s="20"/>
      <c r="AD886" s="20"/>
      <c r="AE886" s="20"/>
      <c r="AR886" s="106" t="s">
        <v>305</v>
      </c>
      <c r="AT886" s="106" t="s">
        <v>216</v>
      </c>
      <c r="AU886" s="106" t="s">
        <v>116</v>
      </c>
      <c r="AY886" s="12" t="s">
        <v>109</v>
      </c>
      <c r="BE886" s="107">
        <f t="shared" ref="BE886:BE899" si="124">IF(N886="základná",J886,0)</f>
        <v>0</v>
      </c>
      <c r="BF886" s="107">
        <f t="shared" ref="BF886:BF899" si="125">IF(N886="znížená",J886,0)</f>
        <v>0</v>
      </c>
      <c r="BG886" s="107">
        <f t="shared" ref="BG886:BG899" si="126">IF(N886="zákl. prenesená",J886,0)</f>
        <v>0</v>
      </c>
      <c r="BH886" s="107">
        <f t="shared" ref="BH886:BH899" si="127">IF(N886="zníž. prenesená",J886,0)</f>
        <v>0</v>
      </c>
      <c r="BI886" s="107">
        <f t="shared" ref="BI886:BI899" si="128">IF(N886="nulová",J886,0)</f>
        <v>0</v>
      </c>
      <c r="BJ886" s="12" t="s">
        <v>116</v>
      </c>
      <c r="BK886" s="107">
        <f t="shared" ref="BK886:BK899" si="129">ROUND(I886*H886,2)</f>
        <v>0</v>
      </c>
      <c r="BL886" s="12" t="s">
        <v>190</v>
      </c>
      <c r="BM886" s="106" t="s">
        <v>1330</v>
      </c>
    </row>
    <row r="887" spans="1:65" s="2" customFormat="1" ht="16.5" customHeight="1" x14ac:dyDescent="0.2">
      <c r="A887" s="20"/>
      <c r="B887" s="95"/>
      <c r="C887" s="136">
        <v>224</v>
      </c>
      <c r="D887" s="96" t="s">
        <v>111</v>
      </c>
      <c r="E887" s="97" t="s">
        <v>1331</v>
      </c>
      <c r="F887" s="98" t="s">
        <v>1332</v>
      </c>
      <c r="G887" s="99" t="s">
        <v>256</v>
      </c>
      <c r="H887" s="100">
        <v>4</v>
      </c>
      <c r="I887" s="100"/>
      <c r="J887" s="190">
        <f t="shared" ref="J887" si="130">SUM(H887*I887)</f>
        <v>0</v>
      </c>
      <c r="K887" s="101"/>
      <c r="L887" s="21"/>
      <c r="M887" s="102" t="s">
        <v>0</v>
      </c>
      <c r="N887" s="103" t="s">
        <v>24</v>
      </c>
      <c r="O887" s="104">
        <v>0</v>
      </c>
      <c r="P887" s="104">
        <f t="shared" si="121"/>
        <v>0</v>
      </c>
      <c r="Q887" s="104">
        <v>0</v>
      </c>
      <c r="R887" s="104">
        <f t="shared" si="122"/>
        <v>0</v>
      </c>
      <c r="S887" s="104">
        <v>0</v>
      </c>
      <c r="T887" s="105">
        <f t="shared" si="123"/>
        <v>0</v>
      </c>
      <c r="U887" s="20"/>
      <c r="V887" s="20"/>
      <c r="W887" s="20"/>
      <c r="X887" s="20"/>
      <c r="Y887" s="20"/>
      <c r="Z887" s="20"/>
      <c r="AA887" s="20"/>
      <c r="AB887" s="20"/>
      <c r="AC887" s="20"/>
      <c r="AD887" s="20"/>
      <c r="AE887" s="20"/>
      <c r="AR887" s="106" t="s">
        <v>190</v>
      </c>
      <c r="AT887" s="106" t="s">
        <v>111</v>
      </c>
      <c r="AU887" s="106" t="s">
        <v>116</v>
      </c>
      <c r="AY887" s="12" t="s">
        <v>109</v>
      </c>
      <c r="BE887" s="107">
        <f t="shared" si="124"/>
        <v>0</v>
      </c>
      <c r="BF887" s="107">
        <f t="shared" si="125"/>
        <v>0</v>
      </c>
      <c r="BG887" s="107">
        <f t="shared" si="126"/>
        <v>0</v>
      </c>
      <c r="BH887" s="107">
        <f t="shared" si="127"/>
        <v>0</v>
      </c>
      <c r="BI887" s="107">
        <f t="shared" si="128"/>
        <v>0</v>
      </c>
      <c r="BJ887" s="12" t="s">
        <v>116</v>
      </c>
      <c r="BK887" s="107">
        <f t="shared" si="129"/>
        <v>0</v>
      </c>
      <c r="BL887" s="12" t="s">
        <v>190</v>
      </c>
      <c r="BM887" s="106" t="s">
        <v>1333</v>
      </c>
    </row>
    <row r="888" spans="1:65" s="2" customFormat="1" ht="24.2" customHeight="1" x14ac:dyDescent="0.2">
      <c r="A888" s="20"/>
      <c r="B888" s="95"/>
      <c r="C888" s="136">
        <v>225</v>
      </c>
      <c r="D888" s="136" t="s">
        <v>216</v>
      </c>
      <c r="E888" s="137" t="s">
        <v>1334</v>
      </c>
      <c r="F888" s="138" t="s">
        <v>1335</v>
      </c>
      <c r="G888" s="139" t="s">
        <v>256</v>
      </c>
      <c r="H888" s="140">
        <v>4</v>
      </c>
      <c r="I888" s="140"/>
      <c r="J888" s="140">
        <f>SUM(H888*I888)</f>
        <v>0</v>
      </c>
      <c r="K888" s="141"/>
      <c r="L888" s="142"/>
      <c r="M888" s="143" t="s">
        <v>0</v>
      </c>
      <c r="N888" s="144" t="s">
        <v>24</v>
      </c>
      <c r="O888" s="104">
        <v>0</v>
      </c>
      <c r="P888" s="104">
        <f t="shared" si="121"/>
        <v>0</v>
      </c>
      <c r="Q888" s="104">
        <v>0</v>
      </c>
      <c r="R888" s="104">
        <f t="shared" si="122"/>
        <v>0</v>
      </c>
      <c r="S888" s="104">
        <v>0</v>
      </c>
      <c r="T888" s="105">
        <f t="shared" si="123"/>
        <v>0</v>
      </c>
      <c r="U888" s="20"/>
      <c r="V888" s="20"/>
      <c r="W888" s="20"/>
      <c r="X888" s="20"/>
      <c r="Y888" s="20"/>
      <c r="Z888" s="20"/>
      <c r="AA888" s="20"/>
      <c r="AB888" s="20"/>
      <c r="AC888" s="20"/>
      <c r="AD888" s="20"/>
      <c r="AE888" s="20"/>
      <c r="AR888" s="106" t="s">
        <v>305</v>
      </c>
      <c r="AT888" s="106" t="s">
        <v>216</v>
      </c>
      <c r="AU888" s="106" t="s">
        <v>116</v>
      </c>
      <c r="AY888" s="12" t="s">
        <v>109</v>
      </c>
      <c r="BE888" s="107">
        <f t="shared" si="124"/>
        <v>0</v>
      </c>
      <c r="BF888" s="107">
        <f t="shared" si="125"/>
        <v>0</v>
      </c>
      <c r="BG888" s="107">
        <f t="shared" si="126"/>
        <v>0</v>
      </c>
      <c r="BH888" s="107">
        <f t="shared" si="127"/>
        <v>0</v>
      </c>
      <c r="BI888" s="107">
        <f t="shared" si="128"/>
        <v>0</v>
      </c>
      <c r="BJ888" s="12" t="s">
        <v>116</v>
      </c>
      <c r="BK888" s="107">
        <f t="shared" si="129"/>
        <v>0</v>
      </c>
      <c r="BL888" s="12" t="s">
        <v>190</v>
      </c>
      <c r="BM888" s="106" t="s">
        <v>1336</v>
      </c>
    </row>
    <row r="889" spans="1:65" s="2" customFormat="1" ht="24.2" customHeight="1" x14ac:dyDescent="0.2">
      <c r="A889" s="20"/>
      <c r="B889" s="95"/>
      <c r="C889" s="136">
        <v>226</v>
      </c>
      <c r="D889" s="96" t="s">
        <v>111</v>
      </c>
      <c r="E889" s="97" t="s">
        <v>1337</v>
      </c>
      <c r="F889" s="98" t="s">
        <v>1338</v>
      </c>
      <c r="G889" s="99" t="s">
        <v>256</v>
      </c>
      <c r="H889" s="100">
        <v>23</v>
      </c>
      <c r="I889" s="100"/>
      <c r="J889" s="190">
        <f t="shared" ref="J889" si="131">SUM(H889*I889)</f>
        <v>0</v>
      </c>
      <c r="K889" s="101"/>
      <c r="L889" s="21"/>
      <c r="M889" s="102" t="s">
        <v>0</v>
      </c>
      <c r="N889" s="103" t="s">
        <v>24</v>
      </c>
      <c r="O889" s="104">
        <v>0</v>
      </c>
      <c r="P889" s="104">
        <f t="shared" si="121"/>
        <v>0</v>
      </c>
      <c r="Q889" s="104">
        <v>0</v>
      </c>
      <c r="R889" s="104">
        <f t="shared" si="122"/>
        <v>0</v>
      </c>
      <c r="S889" s="104">
        <v>0</v>
      </c>
      <c r="T889" s="105">
        <f t="shared" si="123"/>
        <v>0</v>
      </c>
      <c r="U889" s="20"/>
      <c r="V889" s="20"/>
      <c r="W889" s="20"/>
      <c r="X889" s="20"/>
      <c r="Y889" s="20"/>
      <c r="Z889" s="20"/>
      <c r="AA889" s="20"/>
      <c r="AB889" s="20"/>
      <c r="AC889" s="20"/>
      <c r="AD889" s="20"/>
      <c r="AE889" s="20"/>
      <c r="AR889" s="106" t="s">
        <v>190</v>
      </c>
      <c r="AT889" s="106" t="s">
        <v>111</v>
      </c>
      <c r="AU889" s="106" t="s">
        <v>116</v>
      </c>
      <c r="AY889" s="12" t="s">
        <v>109</v>
      </c>
      <c r="BE889" s="107">
        <f t="shared" si="124"/>
        <v>0</v>
      </c>
      <c r="BF889" s="107">
        <f t="shared" si="125"/>
        <v>0</v>
      </c>
      <c r="BG889" s="107">
        <f t="shared" si="126"/>
        <v>0</v>
      </c>
      <c r="BH889" s="107">
        <f t="shared" si="127"/>
        <v>0</v>
      </c>
      <c r="BI889" s="107">
        <f t="shared" si="128"/>
        <v>0</v>
      </c>
      <c r="BJ889" s="12" t="s">
        <v>116</v>
      </c>
      <c r="BK889" s="107">
        <f t="shared" si="129"/>
        <v>0</v>
      </c>
      <c r="BL889" s="12" t="s">
        <v>190</v>
      </c>
      <c r="BM889" s="106" t="s">
        <v>1339</v>
      </c>
    </row>
    <row r="890" spans="1:65" s="2" customFormat="1" ht="33" customHeight="1" x14ac:dyDescent="0.2">
      <c r="A890" s="20"/>
      <c r="B890" s="95"/>
      <c r="C890" s="136">
        <v>227</v>
      </c>
      <c r="D890" s="136" t="s">
        <v>216</v>
      </c>
      <c r="E890" s="137" t="s">
        <v>1340</v>
      </c>
      <c r="F890" s="138" t="s">
        <v>1341</v>
      </c>
      <c r="G890" s="139" t="s">
        <v>256</v>
      </c>
      <c r="H890" s="140">
        <v>23</v>
      </c>
      <c r="I890" s="140"/>
      <c r="J890" s="140">
        <f>SUM(H890*I890)</f>
        <v>0</v>
      </c>
      <c r="K890" s="141"/>
      <c r="L890" s="142"/>
      <c r="M890" s="143" t="s">
        <v>0</v>
      </c>
      <c r="N890" s="144" t="s">
        <v>24</v>
      </c>
      <c r="O890" s="104">
        <v>0</v>
      </c>
      <c r="P890" s="104">
        <f t="shared" si="121"/>
        <v>0</v>
      </c>
      <c r="Q890" s="104">
        <v>0</v>
      </c>
      <c r="R890" s="104">
        <f t="shared" si="122"/>
        <v>0</v>
      </c>
      <c r="S890" s="104">
        <v>0</v>
      </c>
      <c r="T890" s="105">
        <f t="shared" si="123"/>
        <v>0</v>
      </c>
      <c r="U890" s="20"/>
      <c r="V890" s="20"/>
      <c r="W890" s="20"/>
      <c r="X890" s="20"/>
      <c r="Y890" s="20"/>
      <c r="Z890" s="20"/>
      <c r="AA890" s="20"/>
      <c r="AB890" s="20"/>
      <c r="AC890" s="20"/>
      <c r="AD890" s="20"/>
      <c r="AE890" s="20"/>
      <c r="AR890" s="106" t="s">
        <v>305</v>
      </c>
      <c r="AT890" s="106" t="s">
        <v>216</v>
      </c>
      <c r="AU890" s="106" t="s">
        <v>116</v>
      </c>
      <c r="AY890" s="12" t="s">
        <v>109</v>
      </c>
      <c r="BE890" s="107">
        <f t="shared" si="124"/>
        <v>0</v>
      </c>
      <c r="BF890" s="107">
        <f t="shared" si="125"/>
        <v>0</v>
      </c>
      <c r="BG890" s="107">
        <f t="shared" si="126"/>
        <v>0</v>
      </c>
      <c r="BH890" s="107">
        <f t="shared" si="127"/>
        <v>0</v>
      </c>
      <c r="BI890" s="107">
        <f t="shared" si="128"/>
        <v>0</v>
      </c>
      <c r="BJ890" s="12" t="s">
        <v>116</v>
      </c>
      <c r="BK890" s="107">
        <f t="shared" si="129"/>
        <v>0</v>
      </c>
      <c r="BL890" s="12" t="s">
        <v>190</v>
      </c>
      <c r="BM890" s="106" t="s">
        <v>1342</v>
      </c>
    </row>
    <row r="891" spans="1:65" s="2" customFormat="1" ht="24.2" customHeight="1" x14ac:dyDescent="0.2">
      <c r="A891" s="20"/>
      <c r="B891" s="95"/>
      <c r="C891" s="136">
        <v>228</v>
      </c>
      <c r="D891" s="96" t="s">
        <v>111</v>
      </c>
      <c r="E891" s="97" t="s">
        <v>1343</v>
      </c>
      <c r="F891" s="98" t="s">
        <v>1344</v>
      </c>
      <c r="G891" s="99" t="s">
        <v>256</v>
      </c>
      <c r="H891" s="100">
        <v>4</v>
      </c>
      <c r="I891" s="100"/>
      <c r="J891" s="190">
        <f t="shared" ref="J891" si="132">SUM(H891*I891)</f>
        <v>0</v>
      </c>
      <c r="K891" s="101"/>
      <c r="L891" s="21"/>
      <c r="M891" s="102" t="s">
        <v>0</v>
      </c>
      <c r="N891" s="103" t="s">
        <v>24</v>
      </c>
      <c r="O891" s="104">
        <v>0</v>
      </c>
      <c r="P891" s="104">
        <f t="shared" si="121"/>
        <v>0</v>
      </c>
      <c r="Q891" s="104">
        <v>0</v>
      </c>
      <c r="R891" s="104">
        <f t="shared" si="122"/>
        <v>0</v>
      </c>
      <c r="S891" s="104">
        <v>0</v>
      </c>
      <c r="T891" s="105">
        <f t="shared" si="123"/>
        <v>0</v>
      </c>
      <c r="U891" s="20"/>
      <c r="V891" s="20"/>
      <c r="W891" s="20"/>
      <c r="X891" s="20"/>
      <c r="Y891" s="20"/>
      <c r="Z891" s="20"/>
      <c r="AA891" s="20"/>
      <c r="AB891" s="20"/>
      <c r="AC891" s="20"/>
      <c r="AD891" s="20"/>
      <c r="AE891" s="20"/>
      <c r="AR891" s="106" t="s">
        <v>190</v>
      </c>
      <c r="AT891" s="106" t="s">
        <v>111</v>
      </c>
      <c r="AU891" s="106" t="s">
        <v>116</v>
      </c>
      <c r="AY891" s="12" t="s">
        <v>109</v>
      </c>
      <c r="BE891" s="107">
        <f t="shared" si="124"/>
        <v>0</v>
      </c>
      <c r="BF891" s="107">
        <f t="shared" si="125"/>
        <v>0</v>
      </c>
      <c r="BG891" s="107">
        <f t="shared" si="126"/>
        <v>0</v>
      </c>
      <c r="BH891" s="107">
        <f t="shared" si="127"/>
        <v>0</v>
      </c>
      <c r="BI891" s="107">
        <f t="shared" si="128"/>
        <v>0</v>
      </c>
      <c r="BJ891" s="12" t="s">
        <v>116</v>
      </c>
      <c r="BK891" s="107">
        <f t="shared" si="129"/>
        <v>0</v>
      </c>
      <c r="BL891" s="12" t="s">
        <v>190</v>
      </c>
      <c r="BM891" s="106" t="s">
        <v>1345</v>
      </c>
    </row>
    <row r="892" spans="1:65" s="2" customFormat="1" ht="33" customHeight="1" x14ac:dyDescent="0.2">
      <c r="A892" s="20"/>
      <c r="B892" s="95"/>
      <c r="C892" s="136">
        <v>229</v>
      </c>
      <c r="D892" s="136" t="s">
        <v>216</v>
      </c>
      <c r="E892" s="137" t="s">
        <v>1346</v>
      </c>
      <c r="F892" s="138" t="s">
        <v>1347</v>
      </c>
      <c r="G892" s="139" t="s">
        <v>256</v>
      </c>
      <c r="H892" s="140">
        <v>4</v>
      </c>
      <c r="I892" s="140"/>
      <c r="J892" s="140">
        <f>SUM(H892*I892)</f>
        <v>0</v>
      </c>
      <c r="K892" s="141"/>
      <c r="L892" s="142"/>
      <c r="M892" s="143" t="s">
        <v>0</v>
      </c>
      <c r="N892" s="144" t="s">
        <v>24</v>
      </c>
      <c r="O892" s="104">
        <v>0</v>
      </c>
      <c r="P892" s="104">
        <f t="shared" si="121"/>
        <v>0</v>
      </c>
      <c r="Q892" s="104">
        <v>0</v>
      </c>
      <c r="R892" s="104">
        <f t="shared" si="122"/>
        <v>0</v>
      </c>
      <c r="S892" s="104">
        <v>0</v>
      </c>
      <c r="T892" s="105">
        <f t="shared" si="123"/>
        <v>0</v>
      </c>
      <c r="U892" s="20"/>
      <c r="V892" s="20"/>
      <c r="W892" s="20"/>
      <c r="X892" s="20"/>
      <c r="Y892" s="20"/>
      <c r="Z892" s="20"/>
      <c r="AA892" s="20"/>
      <c r="AB892" s="20"/>
      <c r="AC892" s="20"/>
      <c r="AD892" s="20"/>
      <c r="AE892" s="20"/>
      <c r="AR892" s="106" t="s">
        <v>305</v>
      </c>
      <c r="AT892" s="106" t="s">
        <v>216</v>
      </c>
      <c r="AU892" s="106" t="s">
        <v>116</v>
      </c>
      <c r="AY892" s="12" t="s">
        <v>109</v>
      </c>
      <c r="BE892" s="107">
        <f t="shared" si="124"/>
        <v>0</v>
      </c>
      <c r="BF892" s="107">
        <f t="shared" si="125"/>
        <v>0</v>
      </c>
      <c r="BG892" s="107">
        <f t="shared" si="126"/>
        <v>0</v>
      </c>
      <c r="BH892" s="107">
        <f t="shared" si="127"/>
        <v>0</v>
      </c>
      <c r="BI892" s="107">
        <f t="shared" si="128"/>
        <v>0</v>
      </c>
      <c r="BJ892" s="12" t="s">
        <v>116</v>
      </c>
      <c r="BK892" s="107">
        <f t="shared" si="129"/>
        <v>0</v>
      </c>
      <c r="BL892" s="12" t="s">
        <v>190</v>
      </c>
      <c r="BM892" s="106" t="s">
        <v>1348</v>
      </c>
    </row>
    <row r="893" spans="1:65" s="2" customFormat="1" ht="24.2" customHeight="1" x14ac:dyDescent="0.2">
      <c r="A893" s="20"/>
      <c r="B893" s="95"/>
      <c r="C893" s="136">
        <v>230</v>
      </c>
      <c r="D893" s="96" t="s">
        <v>111</v>
      </c>
      <c r="E893" s="97" t="s">
        <v>1349</v>
      </c>
      <c r="F893" s="98" t="s">
        <v>1350</v>
      </c>
      <c r="G893" s="99" t="s">
        <v>256</v>
      </c>
      <c r="H893" s="100">
        <v>2</v>
      </c>
      <c r="I893" s="100"/>
      <c r="J893" s="190">
        <f t="shared" ref="J893" si="133">SUM(H893*I893)</f>
        <v>0</v>
      </c>
      <c r="K893" s="101"/>
      <c r="L893" s="21"/>
      <c r="M893" s="102" t="s">
        <v>0</v>
      </c>
      <c r="N893" s="103" t="s">
        <v>24</v>
      </c>
      <c r="O893" s="104">
        <v>0</v>
      </c>
      <c r="P893" s="104">
        <f t="shared" si="121"/>
        <v>0</v>
      </c>
      <c r="Q893" s="104">
        <v>0</v>
      </c>
      <c r="R893" s="104">
        <f t="shared" si="122"/>
        <v>0</v>
      </c>
      <c r="S893" s="104">
        <v>0</v>
      </c>
      <c r="T893" s="105">
        <f t="shared" si="123"/>
        <v>0</v>
      </c>
      <c r="U893" s="20"/>
      <c r="V893" s="20"/>
      <c r="W893" s="20"/>
      <c r="X893" s="20"/>
      <c r="Y893" s="20"/>
      <c r="Z893" s="20"/>
      <c r="AA893" s="20"/>
      <c r="AB893" s="20"/>
      <c r="AC893" s="20"/>
      <c r="AD893" s="20"/>
      <c r="AE893" s="20"/>
      <c r="AR893" s="106" t="s">
        <v>190</v>
      </c>
      <c r="AT893" s="106" t="s">
        <v>111</v>
      </c>
      <c r="AU893" s="106" t="s">
        <v>116</v>
      </c>
      <c r="AY893" s="12" t="s">
        <v>109</v>
      </c>
      <c r="BE893" s="107">
        <f t="shared" si="124"/>
        <v>0</v>
      </c>
      <c r="BF893" s="107">
        <f t="shared" si="125"/>
        <v>0</v>
      </c>
      <c r="BG893" s="107">
        <f t="shared" si="126"/>
        <v>0</v>
      </c>
      <c r="BH893" s="107">
        <f t="shared" si="127"/>
        <v>0</v>
      </c>
      <c r="BI893" s="107">
        <f t="shared" si="128"/>
        <v>0</v>
      </c>
      <c r="BJ893" s="12" t="s">
        <v>116</v>
      </c>
      <c r="BK893" s="107">
        <f t="shared" si="129"/>
        <v>0</v>
      </c>
      <c r="BL893" s="12" t="s">
        <v>190</v>
      </c>
      <c r="BM893" s="106" t="s">
        <v>1351</v>
      </c>
    </row>
    <row r="894" spans="1:65" s="2" customFormat="1" ht="33" customHeight="1" x14ac:dyDescent="0.2">
      <c r="A894" s="20"/>
      <c r="B894" s="95"/>
      <c r="C894" s="136">
        <v>231</v>
      </c>
      <c r="D894" s="136" t="s">
        <v>216</v>
      </c>
      <c r="E894" s="137" t="s">
        <v>1352</v>
      </c>
      <c r="F894" s="138" t="s">
        <v>1353</v>
      </c>
      <c r="G894" s="139" t="s">
        <v>256</v>
      </c>
      <c r="H894" s="140">
        <v>2</v>
      </c>
      <c r="I894" s="140"/>
      <c r="J894" s="140">
        <f>SUM(H894*I894)</f>
        <v>0</v>
      </c>
      <c r="K894" s="141"/>
      <c r="L894" s="142"/>
      <c r="M894" s="143" t="s">
        <v>0</v>
      </c>
      <c r="N894" s="144" t="s">
        <v>24</v>
      </c>
      <c r="O894" s="104">
        <v>0</v>
      </c>
      <c r="P894" s="104">
        <f t="shared" si="121"/>
        <v>0</v>
      </c>
      <c r="Q894" s="104">
        <v>0</v>
      </c>
      <c r="R894" s="104">
        <f t="shared" si="122"/>
        <v>0</v>
      </c>
      <c r="S894" s="104">
        <v>0</v>
      </c>
      <c r="T894" s="105">
        <f t="shared" si="123"/>
        <v>0</v>
      </c>
      <c r="U894" s="20"/>
      <c r="V894" s="20"/>
      <c r="W894" s="20"/>
      <c r="X894" s="20"/>
      <c r="Y894" s="20"/>
      <c r="Z894" s="20"/>
      <c r="AA894" s="20"/>
      <c r="AB894" s="20"/>
      <c r="AC894" s="20"/>
      <c r="AD894" s="20"/>
      <c r="AE894" s="20"/>
      <c r="AR894" s="106" t="s">
        <v>305</v>
      </c>
      <c r="AT894" s="106" t="s">
        <v>216</v>
      </c>
      <c r="AU894" s="106" t="s">
        <v>116</v>
      </c>
      <c r="AY894" s="12" t="s">
        <v>109</v>
      </c>
      <c r="BE894" s="107">
        <f t="shared" si="124"/>
        <v>0</v>
      </c>
      <c r="BF894" s="107">
        <f t="shared" si="125"/>
        <v>0</v>
      </c>
      <c r="BG894" s="107">
        <f t="shared" si="126"/>
        <v>0</v>
      </c>
      <c r="BH894" s="107">
        <f t="shared" si="127"/>
        <v>0</v>
      </c>
      <c r="BI894" s="107">
        <f t="shared" si="128"/>
        <v>0</v>
      </c>
      <c r="BJ894" s="12" t="s">
        <v>116</v>
      </c>
      <c r="BK894" s="107">
        <f t="shared" si="129"/>
        <v>0</v>
      </c>
      <c r="BL894" s="12" t="s">
        <v>190</v>
      </c>
      <c r="BM894" s="106" t="s">
        <v>1354</v>
      </c>
    </row>
    <row r="895" spans="1:65" s="2" customFormat="1" ht="24.2" customHeight="1" x14ac:dyDescent="0.2">
      <c r="A895" s="20"/>
      <c r="B895" s="95"/>
      <c r="C895" s="136">
        <v>232</v>
      </c>
      <c r="D895" s="96" t="s">
        <v>111</v>
      </c>
      <c r="E895" s="97" t="s">
        <v>1355</v>
      </c>
      <c r="F895" s="98" t="s">
        <v>1356</v>
      </c>
      <c r="G895" s="99" t="s">
        <v>256</v>
      </c>
      <c r="H895" s="100">
        <v>1</v>
      </c>
      <c r="I895" s="100"/>
      <c r="J895" s="190">
        <f t="shared" ref="J895" si="134">SUM(H895*I895)</f>
        <v>0</v>
      </c>
      <c r="K895" s="101"/>
      <c r="L895" s="21"/>
      <c r="M895" s="102" t="s">
        <v>0</v>
      </c>
      <c r="N895" s="103" t="s">
        <v>24</v>
      </c>
      <c r="O895" s="104">
        <v>0</v>
      </c>
      <c r="P895" s="104">
        <f t="shared" si="121"/>
        <v>0</v>
      </c>
      <c r="Q895" s="104">
        <v>0</v>
      </c>
      <c r="R895" s="104">
        <f t="shared" si="122"/>
        <v>0</v>
      </c>
      <c r="S895" s="104">
        <v>0</v>
      </c>
      <c r="T895" s="105">
        <f t="shared" si="123"/>
        <v>0</v>
      </c>
      <c r="U895" s="20"/>
      <c r="V895" s="20"/>
      <c r="W895" s="20"/>
      <c r="X895" s="20"/>
      <c r="Y895" s="20"/>
      <c r="Z895" s="20"/>
      <c r="AA895" s="20"/>
      <c r="AB895" s="20"/>
      <c r="AC895" s="20"/>
      <c r="AD895" s="20"/>
      <c r="AE895" s="20"/>
      <c r="AR895" s="106" t="s">
        <v>190</v>
      </c>
      <c r="AT895" s="106" t="s">
        <v>111</v>
      </c>
      <c r="AU895" s="106" t="s">
        <v>116</v>
      </c>
      <c r="AY895" s="12" t="s">
        <v>109</v>
      </c>
      <c r="BE895" s="107">
        <f t="shared" si="124"/>
        <v>0</v>
      </c>
      <c r="BF895" s="107">
        <f t="shared" si="125"/>
        <v>0</v>
      </c>
      <c r="BG895" s="107">
        <f t="shared" si="126"/>
        <v>0</v>
      </c>
      <c r="BH895" s="107">
        <f t="shared" si="127"/>
        <v>0</v>
      </c>
      <c r="BI895" s="107">
        <f t="shared" si="128"/>
        <v>0</v>
      </c>
      <c r="BJ895" s="12" t="s">
        <v>116</v>
      </c>
      <c r="BK895" s="107">
        <f t="shared" si="129"/>
        <v>0</v>
      </c>
      <c r="BL895" s="12" t="s">
        <v>190</v>
      </c>
      <c r="BM895" s="106" t="s">
        <v>1357</v>
      </c>
    </row>
    <row r="896" spans="1:65" s="2" customFormat="1" ht="37.9" customHeight="1" x14ac:dyDescent="0.2">
      <c r="A896" s="20"/>
      <c r="B896" s="95"/>
      <c r="C896" s="136">
        <v>233</v>
      </c>
      <c r="D896" s="136" t="s">
        <v>216</v>
      </c>
      <c r="E896" s="137" t="s">
        <v>1358</v>
      </c>
      <c r="F896" s="138" t="s">
        <v>1359</v>
      </c>
      <c r="G896" s="139" t="s">
        <v>256</v>
      </c>
      <c r="H896" s="140">
        <v>1</v>
      </c>
      <c r="I896" s="140"/>
      <c r="J896" s="140">
        <f>SUM(H896*I896)</f>
        <v>0</v>
      </c>
      <c r="K896" s="141"/>
      <c r="L896" s="142"/>
      <c r="M896" s="143" t="s">
        <v>0</v>
      </c>
      <c r="N896" s="144" t="s">
        <v>24</v>
      </c>
      <c r="O896" s="104">
        <v>0</v>
      </c>
      <c r="P896" s="104">
        <f t="shared" si="121"/>
        <v>0</v>
      </c>
      <c r="Q896" s="104">
        <v>0</v>
      </c>
      <c r="R896" s="104">
        <f t="shared" si="122"/>
        <v>0</v>
      </c>
      <c r="S896" s="104">
        <v>0</v>
      </c>
      <c r="T896" s="105">
        <f t="shared" si="123"/>
        <v>0</v>
      </c>
      <c r="U896" s="20"/>
      <c r="V896" s="20"/>
      <c r="W896" s="20"/>
      <c r="X896" s="20"/>
      <c r="Y896" s="20"/>
      <c r="Z896" s="20"/>
      <c r="AA896" s="20"/>
      <c r="AB896" s="20"/>
      <c r="AC896" s="20"/>
      <c r="AD896" s="20"/>
      <c r="AE896" s="20"/>
      <c r="AR896" s="106" t="s">
        <v>305</v>
      </c>
      <c r="AT896" s="106" t="s">
        <v>216</v>
      </c>
      <c r="AU896" s="106" t="s">
        <v>116</v>
      </c>
      <c r="AY896" s="12" t="s">
        <v>109</v>
      </c>
      <c r="BE896" s="107">
        <f t="shared" si="124"/>
        <v>0</v>
      </c>
      <c r="BF896" s="107">
        <f t="shared" si="125"/>
        <v>0</v>
      </c>
      <c r="BG896" s="107">
        <f t="shared" si="126"/>
        <v>0</v>
      </c>
      <c r="BH896" s="107">
        <f t="shared" si="127"/>
        <v>0</v>
      </c>
      <c r="BI896" s="107">
        <f t="shared" si="128"/>
        <v>0</v>
      </c>
      <c r="BJ896" s="12" t="s">
        <v>116</v>
      </c>
      <c r="BK896" s="107">
        <f t="shared" si="129"/>
        <v>0</v>
      </c>
      <c r="BL896" s="12" t="s">
        <v>190</v>
      </c>
      <c r="BM896" s="106" t="s">
        <v>1360</v>
      </c>
    </row>
    <row r="897" spans="1:65" s="2" customFormat="1" ht="24.2" customHeight="1" x14ac:dyDescent="0.2">
      <c r="A897" s="20"/>
      <c r="B897" s="95"/>
      <c r="C897" s="136">
        <v>234</v>
      </c>
      <c r="D897" s="96" t="s">
        <v>111</v>
      </c>
      <c r="E897" s="97" t="s">
        <v>1361</v>
      </c>
      <c r="F897" s="98" t="s">
        <v>1362</v>
      </c>
      <c r="G897" s="99" t="s">
        <v>256</v>
      </c>
      <c r="H897" s="100">
        <v>4</v>
      </c>
      <c r="I897" s="100"/>
      <c r="J897" s="190">
        <f t="shared" ref="J897" si="135">SUM(H897*I897)</f>
        <v>0</v>
      </c>
      <c r="K897" s="101"/>
      <c r="L897" s="21"/>
      <c r="M897" s="102" t="s">
        <v>0</v>
      </c>
      <c r="N897" s="103" t="s">
        <v>24</v>
      </c>
      <c r="O897" s="104">
        <v>0</v>
      </c>
      <c r="P897" s="104">
        <f t="shared" si="121"/>
        <v>0</v>
      </c>
      <c r="Q897" s="104">
        <v>0</v>
      </c>
      <c r="R897" s="104">
        <f t="shared" si="122"/>
        <v>0</v>
      </c>
      <c r="S897" s="104">
        <v>0</v>
      </c>
      <c r="T897" s="105">
        <f t="shared" si="123"/>
        <v>0</v>
      </c>
      <c r="U897" s="20"/>
      <c r="V897" s="20"/>
      <c r="W897" s="20"/>
      <c r="X897" s="20"/>
      <c r="Y897" s="20"/>
      <c r="Z897" s="20"/>
      <c r="AA897" s="20"/>
      <c r="AB897" s="20"/>
      <c r="AC897" s="20"/>
      <c r="AD897" s="20"/>
      <c r="AE897" s="20"/>
      <c r="AR897" s="106" t="s">
        <v>190</v>
      </c>
      <c r="AT897" s="106" t="s">
        <v>111</v>
      </c>
      <c r="AU897" s="106" t="s">
        <v>116</v>
      </c>
      <c r="AY897" s="12" t="s">
        <v>109</v>
      </c>
      <c r="BE897" s="107">
        <f t="shared" si="124"/>
        <v>0</v>
      </c>
      <c r="BF897" s="107">
        <f t="shared" si="125"/>
        <v>0</v>
      </c>
      <c r="BG897" s="107">
        <f t="shared" si="126"/>
        <v>0</v>
      </c>
      <c r="BH897" s="107">
        <f t="shared" si="127"/>
        <v>0</v>
      </c>
      <c r="BI897" s="107">
        <f t="shared" si="128"/>
        <v>0</v>
      </c>
      <c r="BJ897" s="12" t="s">
        <v>116</v>
      </c>
      <c r="BK897" s="107">
        <f t="shared" si="129"/>
        <v>0</v>
      </c>
      <c r="BL897" s="12" t="s">
        <v>190</v>
      </c>
      <c r="BM897" s="106" t="s">
        <v>1363</v>
      </c>
    </row>
    <row r="898" spans="1:65" s="2" customFormat="1" ht="16.5" customHeight="1" x14ac:dyDescent="0.2">
      <c r="A898" s="20"/>
      <c r="B898" s="95"/>
      <c r="C898" s="136">
        <v>235</v>
      </c>
      <c r="D898" s="136" t="s">
        <v>216</v>
      </c>
      <c r="E898" s="137" t="s">
        <v>1364</v>
      </c>
      <c r="F898" s="138" t="s">
        <v>1365</v>
      </c>
      <c r="G898" s="139" t="s">
        <v>256</v>
      </c>
      <c r="H898" s="140">
        <v>4</v>
      </c>
      <c r="I898" s="140"/>
      <c r="J898" s="140">
        <f>SUM(H898*I898)</f>
        <v>0</v>
      </c>
      <c r="K898" s="141"/>
      <c r="L898" s="142"/>
      <c r="M898" s="143" t="s">
        <v>0</v>
      </c>
      <c r="N898" s="144" t="s">
        <v>24</v>
      </c>
      <c r="O898" s="104">
        <v>0</v>
      </c>
      <c r="P898" s="104">
        <f t="shared" si="121"/>
        <v>0</v>
      </c>
      <c r="Q898" s="104">
        <v>0</v>
      </c>
      <c r="R898" s="104">
        <f t="shared" si="122"/>
        <v>0</v>
      </c>
      <c r="S898" s="104">
        <v>0</v>
      </c>
      <c r="T898" s="105">
        <f t="shared" si="123"/>
        <v>0</v>
      </c>
      <c r="U898" s="20"/>
      <c r="V898" s="20"/>
      <c r="W898" s="20"/>
      <c r="X898" s="20"/>
      <c r="Y898" s="20"/>
      <c r="Z898" s="20"/>
      <c r="AA898" s="20"/>
      <c r="AB898" s="20"/>
      <c r="AC898" s="20"/>
      <c r="AD898" s="20"/>
      <c r="AE898" s="20"/>
      <c r="AR898" s="106" t="s">
        <v>305</v>
      </c>
      <c r="AT898" s="106" t="s">
        <v>216</v>
      </c>
      <c r="AU898" s="106" t="s">
        <v>116</v>
      </c>
      <c r="AY898" s="12" t="s">
        <v>109</v>
      </c>
      <c r="BE898" s="107">
        <f t="shared" si="124"/>
        <v>0</v>
      </c>
      <c r="BF898" s="107">
        <f t="shared" si="125"/>
        <v>0</v>
      </c>
      <c r="BG898" s="107">
        <f t="shared" si="126"/>
        <v>0</v>
      </c>
      <c r="BH898" s="107">
        <f t="shared" si="127"/>
        <v>0</v>
      </c>
      <c r="BI898" s="107">
        <f t="shared" si="128"/>
        <v>0</v>
      </c>
      <c r="BJ898" s="12" t="s">
        <v>116</v>
      </c>
      <c r="BK898" s="107">
        <f t="shared" si="129"/>
        <v>0</v>
      </c>
      <c r="BL898" s="12" t="s">
        <v>190</v>
      </c>
      <c r="BM898" s="106" t="s">
        <v>1366</v>
      </c>
    </row>
    <row r="899" spans="1:65" s="2" customFormat="1" ht="24.2" customHeight="1" x14ac:dyDescent="0.2">
      <c r="A899" s="20"/>
      <c r="B899" s="95"/>
      <c r="C899" s="136">
        <v>236</v>
      </c>
      <c r="D899" s="96" t="s">
        <v>111</v>
      </c>
      <c r="E899" s="97" t="s">
        <v>1367</v>
      </c>
      <c r="F899" s="98" t="s">
        <v>1368</v>
      </c>
      <c r="G899" s="99" t="s">
        <v>950</v>
      </c>
      <c r="H899" s="100">
        <v>180.98099999999999</v>
      </c>
      <c r="I899" s="100"/>
      <c r="J899" s="190">
        <f t="shared" ref="J899" si="136">SUM(H899*I899)</f>
        <v>0</v>
      </c>
      <c r="K899" s="101"/>
      <c r="L899" s="21"/>
      <c r="M899" s="102" t="s">
        <v>0</v>
      </c>
      <c r="N899" s="103" t="s">
        <v>24</v>
      </c>
      <c r="O899" s="104">
        <v>0</v>
      </c>
      <c r="P899" s="104">
        <f t="shared" si="121"/>
        <v>0</v>
      </c>
      <c r="Q899" s="104">
        <v>0</v>
      </c>
      <c r="R899" s="104">
        <f t="shared" si="122"/>
        <v>0</v>
      </c>
      <c r="S899" s="104">
        <v>0</v>
      </c>
      <c r="T899" s="105">
        <f t="shared" si="123"/>
        <v>0</v>
      </c>
      <c r="U899" s="20"/>
      <c r="V899" s="20"/>
      <c r="W899" s="20"/>
      <c r="X899" s="20"/>
      <c r="Y899" s="20"/>
      <c r="Z899" s="20"/>
      <c r="AA899" s="20"/>
      <c r="AB899" s="20"/>
      <c r="AC899" s="20"/>
      <c r="AD899" s="20"/>
      <c r="AE899" s="20"/>
      <c r="AR899" s="106" t="s">
        <v>190</v>
      </c>
      <c r="AT899" s="106" t="s">
        <v>111</v>
      </c>
      <c r="AU899" s="106" t="s">
        <v>116</v>
      </c>
      <c r="AY899" s="12" t="s">
        <v>109</v>
      </c>
      <c r="BE899" s="107">
        <f t="shared" si="124"/>
        <v>0</v>
      </c>
      <c r="BF899" s="107">
        <f t="shared" si="125"/>
        <v>0</v>
      </c>
      <c r="BG899" s="107">
        <f t="shared" si="126"/>
        <v>0</v>
      </c>
      <c r="BH899" s="107">
        <f t="shared" si="127"/>
        <v>0</v>
      </c>
      <c r="BI899" s="107">
        <f t="shared" si="128"/>
        <v>0</v>
      </c>
      <c r="BJ899" s="12" t="s">
        <v>116</v>
      </c>
      <c r="BK899" s="107">
        <f t="shared" si="129"/>
        <v>0</v>
      </c>
      <c r="BL899" s="12" t="s">
        <v>190</v>
      </c>
      <c r="BM899" s="106" t="s">
        <v>1369</v>
      </c>
    </row>
    <row r="900" spans="1:65" s="7" customFormat="1" ht="22.9" customHeight="1" x14ac:dyDescent="0.2">
      <c r="B900" s="85"/>
      <c r="D900" s="86" t="s">
        <v>40</v>
      </c>
      <c r="E900" s="162" t="s">
        <v>1370</v>
      </c>
      <c r="F900" s="162" t="s">
        <v>1371</v>
      </c>
      <c r="I900" s="178"/>
      <c r="J900" s="180">
        <f>SUM(J901:J904)</f>
        <v>0</v>
      </c>
      <c r="L900" s="85"/>
      <c r="M900" s="88"/>
      <c r="N900" s="89"/>
      <c r="O900" s="89"/>
      <c r="P900" s="90">
        <f>SUM(P901:P904)</f>
        <v>12.535500000000001</v>
      </c>
      <c r="Q900" s="89"/>
      <c r="R900" s="90">
        <f>SUM(R901:R904)</f>
        <v>0.2331</v>
      </c>
      <c r="S900" s="89"/>
      <c r="T900" s="91">
        <f>SUM(T901:T904)</f>
        <v>0</v>
      </c>
      <c r="AR900" s="86" t="s">
        <v>116</v>
      </c>
      <c r="AT900" s="92" t="s">
        <v>40</v>
      </c>
      <c r="AU900" s="92" t="s">
        <v>42</v>
      </c>
      <c r="AY900" s="86" t="s">
        <v>109</v>
      </c>
      <c r="BK900" s="93">
        <f>SUM(BK901:BK904)</f>
        <v>0</v>
      </c>
    </row>
    <row r="901" spans="1:65" s="2" customFormat="1" ht="21.75" customHeight="1" x14ac:dyDescent="0.2">
      <c r="A901" s="20"/>
      <c r="B901" s="95"/>
      <c r="C901" s="96">
        <v>237</v>
      </c>
      <c r="D901" s="96" t="s">
        <v>111</v>
      </c>
      <c r="E901" s="97" t="s">
        <v>1372</v>
      </c>
      <c r="F901" s="98" t="s">
        <v>1373</v>
      </c>
      <c r="G901" s="99" t="s">
        <v>1235</v>
      </c>
      <c r="H901" s="100">
        <v>2</v>
      </c>
      <c r="I901" s="100"/>
      <c r="J901" s="190">
        <f t="shared" ref="J901:J904" si="137">SUM(H901*I901)</f>
        <v>0</v>
      </c>
      <c r="K901" s="101"/>
      <c r="L901" s="21"/>
      <c r="M901" s="102" t="s">
        <v>0</v>
      </c>
      <c r="N901" s="103" t="s">
        <v>24</v>
      </c>
      <c r="O901" s="104">
        <v>5.05077</v>
      </c>
      <c r="P901" s="104">
        <f>O901*H901</f>
        <v>10.10154</v>
      </c>
      <c r="Q901" s="104">
        <v>8.7330000000000005E-2</v>
      </c>
      <c r="R901" s="104">
        <f>Q901*H901</f>
        <v>0.17466000000000001</v>
      </c>
      <c r="S901" s="104">
        <v>0</v>
      </c>
      <c r="T901" s="105">
        <f>S901*H901</f>
        <v>0</v>
      </c>
      <c r="U901" s="20"/>
      <c r="V901" s="20"/>
      <c r="W901" s="20"/>
      <c r="X901" s="20"/>
      <c r="Y901" s="20"/>
      <c r="Z901" s="20"/>
      <c r="AA901" s="20"/>
      <c r="AB901" s="20"/>
      <c r="AC901" s="20"/>
      <c r="AD901" s="20"/>
      <c r="AE901" s="20"/>
      <c r="AR901" s="106" t="s">
        <v>190</v>
      </c>
      <c r="AT901" s="106" t="s">
        <v>111</v>
      </c>
      <c r="AU901" s="106" t="s">
        <v>116</v>
      </c>
      <c r="AY901" s="12" t="s">
        <v>109</v>
      </c>
      <c r="BE901" s="107">
        <f>IF(N901="základná",J901,0)</f>
        <v>0</v>
      </c>
      <c r="BF901" s="107">
        <f>IF(N901="znížená",J901,0)</f>
        <v>0</v>
      </c>
      <c r="BG901" s="107">
        <f>IF(N901="zákl. prenesená",J901,0)</f>
        <v>0</v>
      </c>
      <c r="BH901" s="107">
        <f>IF(N901="zníž. prenesená",J901,0)</f>
        <v>0</v>
      </c>
      <c r="BI901" s="107">
        <f>IF(N901="nulová",J901,0)</f>
        <v>0</v>
      </c>
      <c r="BJ901" s="12" t="s">
        <v>116</v>
      </c>
      <c r="BK901" s="107">
        <f>ROUND(I901*H901,2)</f>
        <v>0</v>
      </c>
      <c r="BL901" s="12" t="s">
        <v>190</v>
      </c>
      <c r="BM901" s="106" t="s">
        <v>1374</v>
      </c>
    </row>
    <row r="902" spans="1:65" s="2" customFormat="1" ht="33" customHeight="1" x14ac:dyDescent="0.2">
      <c r="A902" s="20"/>
      <c r="B902" s="95"/>
      <c r="C902" s="96">
        <v>238</v>
      </c>
      <c r="D902" s="96" t="s">
        <v>111</v>
      </c>
      <c r="E902" s="97" t="s">
        <v>1375</v>
      </c>
      <c r="F902" s="98" t="s">
        <v>1376</v>
      </c>
      <c r="G902" s="99" t="s">
        <v>1235</v>
      </c>
      <c r="H902" s="100">
        <v>4</v>
      </c>
      <c r="I902" s="100"/>
      <c r="J902" s="190">
        <f t="shared" si="137"/>
        <v>0</v>
      </c>
      <c r="K902" s="101"/>
      <c r="L902" s="21"/>
      <c r="M902" s="102" t="s">
        <v>0</v>
      </c>
      <c r="N902" s="103" t="s">
        <v>24</v>
      </c>
      <c r="O902" s="104">
        <v>0.40566000000000002</v>
      </c>
      <c r="P902" s="104">
        <f>O902*H902</f>
        <v>1.6226400000000001</v>
      </c>
      <c r="Q902" s="104">
        <v>9.7400000000000004E-3</v>
      </c>
      <c r="R902" s="104">
        <f>Q902*H902</f>
        <v>3.8960000000000002E-2</v>
      </c>
      <c r="S902" s="104">
        <v>0</v>
      </c>
      <c r="T902" s="105">
        <f>S902*H902</f>
        <v>0</v>
      </c>
      <c r="U902" s="20"/>
      <c r="V902" s="20"/>
      <c r="W902" s="20"/>
      <c r="X902" s="20"/>
      <c r="Y902" s="20"/>
      <c r="Z902" s="20"/>
      <c r="AA902" s="20"/>
      <c r="AB902" s="20"/>
      <c r="AC902" s="20"/>
      <c r="AD902" s="20"/>
      <c r="AE902" s="20"/>
      <c r="AR902" s="106" t="s">
        <v>190</v>
      </c>
      <c r="AT902" s="106" t="s">
        <v>111</v>
      </c>
      <c r="AU902" s="106" t="s">
        <v>116</v>
      </c>
      <c r="AY902" s="12" t="s">
        <v>109</v>
      </c>
      <c r="BE902" s="107">
        <f>IF(N902="základná",J902,0)</f>
        <v>0</v>
      </c>
      <c r="BF902" s="107">
        <f>IF(N902="znížená",J902,0)</f>
        <v>0</v>
      </c>
      <c r="BG902" s="107">
        <f>IF(N902="zákl. prenesená",J902,0)</f>
        <v>0</v>
      </c>
      <c r="BH902" s="107">
        <f>IF(N902="zníž. prenesená",J902,0)</f>
        <v>0</v>
      </c>
      <c r="BI902" s="107">
        <f>IF(N902="nulová",J902,0)</f>
        <v>0</v>
      </c>
      <c r="BJ902" s="12" t="s">
        <v>116</v>
      </c>
      <c r="BK902" s="107">
        <f>ROUND(I902*H902,2)</f>
        <v>0</v>
      </c>
      <c r="BL902" s="12" t="s">
        <v>190</v>
      </c>
      <c r="BM902" s="106" t="s">
        <v>1377</v>
      </c>
    </row>
    <row r="903" spans="1:65" s="2" customFormat="1" ht="16.5" customHeight="1" x14ac:dyDescent="0.2">
      <c r="A903" s="20"/>
      <c r="B903" s="95"/>
      <c r="C903" s="96"/>
      <c r="D903" s="96" t="s">
        <v>111</v>
      </c>
      <c r="E903" s="97" t="s">
        <v>1378</v>
      </c>
      <c r="F903" s="98" t="s">
        <v>1379</v>
      </c>
      <c r="G903" s="99" t="s">
        <v>1235</v>
      </c>
      <c r="H903" s="100">
        <v>2</v>
      </c>
      <c r="I903" s="100"/>
      <c r="J903" s="190">
        <f t="shared" si="137"/>
        <v>0</v>
      </c>
      <c r="K903" s="101"/>
      <c r="L903" s="21"/>
      <c r="M903" s="102" t="s">
        <v>0</v>
      </c>
      <c r="N903" s="103" t="s">
        <v>24</v>
      </c>
      <c r="O903" s="104">
        <v>0.40566000000000002</v>
      </c>
      <c r="P903" s="104">
        <f>O903*H903</f>
        <v>0.81132000000000004</v>
      </c>
      <c r="Q903" s="104">
        <v>9.7400000000000004E-3</v>
      </c>
      <c r="R903" s="104">
        <f>Q903*H903</f>
        <v>1.9480000000000001E-2</v>
      </c>
      <c r="S903" s="104">
        <v>0</v>
      </c>
      <c r="T903" s="105">
        <f>S903*H903</f>
        <v>0</v>
      </c>
      <c r="U903" s="20"/>
      <c r="V903" s="20"/>
      <c r="W903" s="20"/>
      <c r="X903" s="20"/>
      <c r="Y903" s="20"/>
      <c r="Z903" s="20"/>
      <c r="AA903" s="20"/>
      <c r="AB903" s="20"/>
      <c r="AC903" s="20"/>
      <c r="AD903" s="20"/>
      <c r="AE903" s="20"/>
      <c r="AR903" s="106" t="s">
        <v>190</v>
      </c>
      <c r="AT903" s="106" t="s">
        <v>111</v>
      </c>
      <c r="AU903" s="106" t="s">
        <v>116</v>
      </c>
      <c r="AY903" s="12" t="s">
        <v>109</v>
      </c>
      <c r="BE903" s="107">
        <f>IF(N903="základná",J903,0)</f>
        <v>0</v>
      </c>
      <c r="BF903" s="107">
        <f>IF(N903="znížená",J903,0)</f>
        <v>0</v>
      </c>
      <c r="BG903" s="107">
        <f>IF(N903="zákl. prenesená",J903,0)</f>
        <v>0</v>
      </c>
      <c r="BH903" s="107">
        <f>IF(N903="zníž. prenesená",J903,0)</f>
        <v>0</v>
      </c>
      <c r="BI903" s="107">
        <f>IF(N903="nulová",J903,0)</f>
        <v>0</v>
      </c>
      <c r="BJ903" s="12" t="s">
        <v>116</v>
      </c>
      <c r="BK903" s="107">
        <f>ROUND(I903*H903,2)</f>
        <v>0</v>
      </c>
      <c r="BL903" s="12" t="s">
        <v>190</v>
      </c>
      <c r="BM903" s="106" t="s">
        <v>1380</v>
      </c>
    </row>
    <row r="904" spans="1:65" s="2" customFormat="1" ht="24.2" customHeight="1" x14ac:dyDescent="0.2">
      <c r="A904" s="20"/>
      <c r="B904" s="95"/>
      <c r="C904" s="96">
        <v>239</v>
      </c>
      <c r="D904" s="96" t="s">
        <v>111</v>
      </c>
      <c r="E904" s="97" t="s">
        <v>1381</v>
      </c>
      <c r="F904" s="98" t="s">
        <v>1382</v>
      </c>
      <c r="G904" s="99" t="s">
        <v>950</v>
      </c>
      <c r="H904" s="100">
        <v>30.466000000000001</v>
      </c>
      <c r="I904" s="100"/>
      <c r="J904" s="190">
        <f t="shared" si="137"/>
        <v>0</v>
      </c>
      <c r="K904" s="101"/>
      <c r="L904" s="21"/>
      <c r="M904" s="102" t="s">
        <v>0</v>
      </c>
      <c r="N904" s="103" t="s">
        <v>24</v>
      </c>
      <c r="O904" s="104">
        <v>0</v>
      </c>
      <c r="P904" s="104">
        <f>O904*H904</f>
        <v>0</v>
      </c>
      <c r="Q904" s="104">
        <v>0</v>
      </c>
      <c r="R904" s="104">
        <f>Q904*H904</f>
        <v>0</v>
      </c>
      <c r="S904" s="104">
        <v>0</v>
      </c>
      <c r="T904" s="105">
        <f>S904*H904</f>
        <v>0</v>
      </c>
      <c r="U904" s="20"/>
      <c r="V904" s="20"/>
      <c r="W904" s="20"/>
      <c r="X904" s="20"/>
      <c r="Y904" s="20"/>
      <c r="Z904" s="20"/>
      <c r="AA904" s="20"/>
      <c r="AB904" s="20"/>
      <c r="AC904" s="20"/>
      <c r="AD904" s="20"/>
      <c r="AE904" s="20"/>
      <c r="AR904" s="106" t="s">
        <v>190</v>
      </c>
      <c r="AT904" s="106" t="s">
        <v>111</v>
      </c>
      <c r="AU904" s="106" t="s">
        <v>116</v>
      </c>
      <c r="AY904" s="12" t="s">
        <v>109</v>
      </c>
      <c r="BE904" s="107">
        <f>IF(N904="základná",J904,0)</f>
        <v>0</v>
      </c>
      <c r="BF904" s="107">
        <f>IF(N904="znížená",J904,0)</f>
        <v>0</v>
      </c>
      <c r="BG904" s="107">
        <f>IF(N904="zákl. prenesená",J904,0)</f>
        <v>0</v>
      </c>
      <c r="BH904" s="107">
        <f>IF(N904="zníž. prenesená",J904,0)</f>
        <v>0</v>
      </c>
      <c r="BI904" s="107">
        <f>IF(N904="nulová",J904,0)</f>
        <v>0</v>
      </c>
      <c r="BJ904" s="12" t="s">
        <v>116</v>
      </c>
      <c r="BK904" s="107">
        <f>ROUND(I904*H904,2)</f>
        <v>0</v>
      </c>
      <c r="BL904" s="12" t="s">
        <v>190</v>
      </c>
      <c r="BM904" s="106" t="s">
        <v>1383</v>
      </c>
    </row>
    <row r="905" spans="1:65" s="7" customFormat="1" ht="22.9" customHeight="1" x14ac:dyDescent="0.2">
      <c r="B905" s="85"/>
      <c r="D905" s="86" t="s">
        <v>40</v>
      </c>
      <c r="E905" s="162" t="s">
        <v>1384</v>
      </c>
      <c r="F905" s="162" t="s">
        <v>1385</v>
      </c>
      <c r="I905" s="178"/>
      <c r="J905" s="180">
        <f>SUM(J906:J929)</f>
        <v>0</v>
      </c>
      <c r="L905" s="85"/>
      <c r="M905" s="88"/>
      <c r="N905" s="89"/>
      <c r="O905" s="89"/>
      <c r="P905" s="90">
        <f>SUM(P906:P929)</f>
        <v>0</v>
      </c>
      <c r="Q905" s="89"/>
      <c r="R905" s="90">
        <f>SUM(R906:R929)</f>
        <v>0</v>
      </c>
      <c r="S905" s="89"/>
      <c r="T905" s="91">
        <f>SUM(T906:T929)</f>
        <v>0</v>
      </c>
      <c r="AR905" s="86" t="s">
        <v>116</v>
      </c>
      <c r="AT905" s="92" t="s">
        <v>40</v>
      </c>
      <c r="AU905" s="92" t="s">
        <v>42</v>
      </c>
      <c r="AY905" s="86" t="s">
        <v>109</v>
      </c>
      <c r="BK905" s="93">
        <f>SUM(BK906:BK929)</f>
        <v>0</v>
      </c>
    </row>
    <row r="906" spans="1:65" s="2" customFormat="1" ht="16.5" customHeight="1" x14ac:dyDescent="0.2">
      <c r="A906" s="20"/>
      <c r="B906" s="95"/>
      <c r="C906" s="96">
        <v>240</v>
      </c>
      <c r="D906" s="96" t="s">
        <v>111</v>
      </c>
      <c r="E906" s="97" t="s">
        <v>1386</v>
      </c>
      <c r="F906" s="98" t="s">
        <v>1387</v>
      </c>
      <c r="G906" s="99" t="s">
        <v>256</v>
      </c>
      <c r="H906" s="100">
        <v>1</v>
      </c>
      <c r="I906" s="100"/>
      <c r="J906" s="190">
        <f t="shared" ref="J906" si="138">SUM(H906*I906)</f>
        <v>0</v>
      </c>
      <c r="K906" s="101"/>
      <c r="L906" s="21"/>
      <c r="M906" s="102" t="s">
        <v>0</v>
      </c>
      <c r="N906" s="103" t="s">
        <v>24</v>
      </c>
      <c r="O906" s="104">
        <v>0</v>
      </c>
      <c r="P906" s="104">
        <f t="shared" ref="P906:P929" si="139">O906*H906</f>
        <v>0</v>
      </c>
      <c r="Q906" s="104">
        <v>0</v>
      </c>
      <c r="R906" s="104">
        <f t="shared" ref="R906:R929" si="140">Q906*H906</f>
        <v>0</v>
      </c>
      <c r="S906" s="104">
        <v>0</v>
      </c>
      <c r="T906" s="105">
        <f t="shared" ref="T906:T929" si="141">S906*H906</f>
        <v>0</v>
      </c>
      <c r="U906" s="20"/>
      <c r="V906" s="20"/>
      <c r="W906" s="20"/>
      <c r="X906" s="20"/>
      <c r="Y906" s="20"/>
      <c r="Z906" s="20"/>
      <c r="AA906" s="20"/>
      <c r="AB906" s="20"/>
      <c r="AC906" s="20"/>
      <c r="AD906" s="20"/>
      <c r="AE906" s="20"/>
      <c r="AR906" s="106" t="s">
        <v>190</v>
      </c>
      <c r="AT906" s="106" t="s">
        <v>111</v>
      </c>
      <c r="AU906" s="106" t="s">
        <v>116</v>
      </c>
      <c r="AY906" s="12" t="s">
        <v>109</v>
      </c>
      <c r="BE906" s="107">
        <f t="shared" ref="BE906:BE929" si="142">IF(N906="základná",J906,0)</f>
        <v>0</v>
      </c>
      <c r="BF906" s="107">
        <f t="shared" ref="BF906:BF929" si="143">IF(N906="znížená",J906,0)</f>
        <v>0</v>
      </c>
      <c r="BG906" s="107">
        <f t="shared" ref="BG906:BG929" si="144">IF(N906="zákl. prenesená",J906,0)</f>
        <v>0</v>
      </c>
      <c r="BH906" s="107">
        <f t="shared" ref="BH906:BH929" si="145">IF(N906="zníž. prenesená",J906,0)</f>
        <v>0</v>
      </c>
      <c r="BI906" s="107">
        <f t="shared" ref="BI906:BI929" si="146">IF(N906="nulová",J906,0)</f>
        <v>0</v>
      </c>
      <c r="BJ906" s="12" t="s">
        <v>116</v>
      </c>
      <c r="BK906" s="107">
        <f t="shared" ref="BK906:BK929" si="147">ROUND(I906*H906,2)</f>
        <v>0</v>
      </c>
      <c r="BL906" s="12" t="s">
        <v>190</v>
      </c>
      <c r="BM906" s="106" t="s">
        <v>1388</v>
      </c>
    </row>
    <row r="907" spans="1:65" s="2" customFormat="1" ht="24.2" customHeight="1" x14ac:dyDescent="0.2">
      <c r="A907" s="20"/>
      <c r="B907" s="95"/>
      <c r="C907" s="96">
        <v>241</v>
      </c>
      <c r="D907" s="136" t="s">
        <v>216</v>
      </c>
      <c r="E907" s="137" t="s">
        <v>1389</v>
      </c>
      <c r="F907" s="138" t="s">
        <v>1390</v>
      </c>
      <c r="G907" s="139" t="s">
        <v>256</v>
      </c>
      <c r="H907" s="140">
        <v>1</v>
      </c>
      <c r="I907" s="140"/>
      <c r="J907" s="140">
        <f>SUM(H907*I907)</f>
        <v>0</v>
      </c>
      <c r="K907" s="141"/>
      <c r="L907" s="142"/>
      <c r="M907" s="143" t="s">
        <v>0</v>
      </c>
      <c r="N907" s="144" t="s">
        <v>24</v>
      </c>
      <c r="O907" s="104">
        <v>0</v>
      </c>
      <c r="P907" s="104">
        <f t="shared" si="139"/>
        <v>0</v>
      </c>
      <c r="Q907" s="104">
        <v>0</v>
      </c>
      <c r="R907" s="104">
        <f t="shared" si="140"/>
        <v>0</v>
      </c>
      <c r="S907" s="104">
        <v>0</v>
      </c>
      <c r="T907" s="105">
        <f t="shared" si="141"/>
        <v>0</v>
      </c>
      <c r="U907" s="20"/>
      <c r="V907" s="20"/>
      <c r="W907" s="20"/>
      <c r="X907" s="20"/>
      <c r="Y907" s="20"/>
      <c r="Z907" s="20"/>
      <c r="AA907" s="20"/>
      <c r="AB907" s="20"/>
      <c r="AC907" s="20"/>
      <c r="AD907" s="20"/>
      <c r="AE907" s="20"/>
      <c r="AR907" s="106" t="s">
        <v>305</v>
      </c>
      <c r="AT907" s="106" t="s">
        <v>216</v>
      </c>
      <c r="AU907" s="106" t="s">
        <v>116</v>
      </c>
      <c r="AY907" s="12" t="s">
        <v>109</v>
      </c>
      <c r="BE907" s="107">
        <f t="shared" si="142"/>
        <v>0</v>
      </c>
      <c r="BF907" s="107">
        <f t="shared" si="143"/>
        <v>0</v>
      </c>
      <c r="BG907" s="107">
        <f t="shared" si="144"/>
        <v>0</v>
      </c>
      <c r="BH907" s="107">
        <f t="shared" si="145"/>
        <v>0</v>
      </c>
      <c r="BI907" s="107">
        <f t="shared" si="146"/>
        <v>0</v>
      </c>
      <c r="BJ907" s="12" t="s">
        <v>116</v>
      </c>
      <c r="BK907" s="107">
        <f t="shared" si="147"/>
        <v>0</v>
      </c>
      <c r="BL907" s="12" t="s">
        <v>190</v>
      </c>
      <c r="BM907" s="106" t="s">
        <v>1391</v>
      </c>
    </row>
    <row r="908" spans="1:65" s="2" customFormat="1" ht="37.9" customHeight="1" x14ac:dyDescent="0.2">
      <c r="A908" s="20"/>
      <c r="B908" s="95"/>
      <c r="C908" s="96">
        <v>242</v>
      </c>
      <c r="D908" s="96" t="s">
        <v>111</v>
      </c>
      <c r="E908" s="97" t="s">
        <v>1392</v>
      </c>
      <c r="F908" s="98" t="s">
        <v>1393</v>
      </c>
      <c r="G908" s="99" t="s">
        <v>256</v>
      </c>
      <c r="H908" s="100">
        <v>1</v>
      </c>
      <c r="I908" s="100"/>
      <c r="J908" s="190">
        <f t="shared" ref="J908" si="148">SUM(H908*I908)</f>
        <v>0</v>
      </c>
      <c r="K908" s="101"/>
      <c r="L908" s="21"/>
      <c r="M908" s="102" t="s">
        <v>0</v>
      </c>
      <c r="N908" s="103" t="s">
        <v>24</v>
      </c>
      <c r="O908" s="104">
        <v>0</v>
      </c>
      <c r="P908" s="104">
        <f t="shared" si="139"/>
        <v>0</v>
      </c>
      <c r="Q908" s="104">
        <v>0</v>
      </c>
      <c r="R908" s="104">
        <f t="shared" si="140"/>
        <v>0</v>
      </c>
      <c r="S908" s="104">
        <v>0</v>
      </c>
      <c r="T908" s="105">
        <f t="shared" si="141"/>
        <v>0</v>
      </c>
      <c r="U908" s="20"/>
      <c r="V908" s="20"/>
      <c r="W908" s="20"/>
      <c r="X908" s="20"/>
      <c r="Y908" s="20"/>
      <c r="Z908" s="20"/>
      <c r="AA908" s="20"/>
      <c r="AB908" s="20"/>
      <c r="AC908" s="20"/>
      <c r="AD908" s="20"/>
      <c r="AE908" s="20"/>
      <c r="AR908" s="106" t="s">
        <v>190</v>
      </c>
      <c r="AT908" s="106" t="s">
        <v>111</v>
      </c>
      <c r="AU908" s="106" t="s">
        <v>116</v>
      </c>
      <c r="AY908" s="12" t="s">
        <v>109</v>
      </c>
      <c r="BE908" s="107">
        <f t="shared" si="142"/>
        <v>0</v>
      </c>
      <c r="BF908" s="107">
        <f t="shared" si="143"/>
        <v>0</v>
      </c>
      <c r="BG908" s="107">
        <f t="shared" si="144"/>
        <v>0</v>
      </c>
      <c r="BH908" s="107">
        <f t="shared" si="145"/>
        <v>0</v>
      </c>
      <c r="BI908" s="107">
        <f t="shared" si="146"/>
        <v>0</v>
      </c>
      <c r="BJ908" s="12" t="s">
        <v>116</v>
      </c>
      <c r="BK908" s="107">
        <f t="shared" si="147"/>
        <v>0</v>
      </c>
      <c r="BL908" s="12" t="s">
        <v>190</v>
      </c>
      <c r="BM908" s="106" t="s">
        <v>1394</v>
      </c>
    </row>
    <row r="909" spans="1:65" s="2" customFormat="1" ht="37.9" customHeight="1" x14ac:dyDescent="0.2">
      <c r="A909" s="20"/>
      <c r="B909" s="95"/>
      <c r="C909" s="96">
        <v>243</v>
      </c>
      <c r="D909" s="136" t="s">
        <v>216</v>
      </c>
      <c r="E909" s="137" t="s">
        <v>1395</v>
      </c>
      <c r="F909" s="138" t="s">
        <v>1396</v>
      </c>
      <c r="G909" s="139" t="s">
        <v>256</v>
      </c>
      <c r="H909" s="140">
        <v>1</v>
      </c>
      <c r="I909" s="140"/>
      <c r="J909" s="140">
        <f>SUM(H909*I909)</f>
        <v>0</v>
      </c>
      <c r="K909" s="141"/>
      <c r="L909" s="142"/>
      <c r="M909" s="143" t="s">
        <v>0</v>
      </c>
      <c r="N909" s="144" t="s">
        <v>24</v>
      </c>
      <c r="O909" s="104">
        <v>0</v>
      </c>
      <c r="P909" s="104">
        <f t="shared" si="139"/>
        <v>0</v>
      </c>
      <c r="Q909" s="104">
        <v>0</v>
      </c>
      <c r="R909" s="104">
        <f t="shared" si="140"/>
        <v>0</v>
      </c>
      <c r="S909" s="104">
        <v>0</v>
      </c>
      <c r="T909" s="105">
        <f t="shared" si="141"/>
        <v>0</v>
      </c>
      <c r="U909" s="20"/>
      <c r="V909" s="20"/>
      <c r="W909" s="20"/>
      <c r="X909" s="20"/>
      <c r="Y909" s="20"/>
      <c r="Z909" s="20"/>
      <c r="AA909" s="20"/>
      <c r="AB909" s="20"/>
      <c r="AC909" s="20"/>
      <c r="AD909" s="20"/>
      <c r="AE909" s="20"/>
      <c r="AR909" s="106" t="s">
        <v>305</v>
      </c>
      <c r="AT909" s="106" t="s">
        <v>216</v>
      </c>
      <c r="AU909" s="106" t="s">
        <v>116</v>
      </c>
      <c r="AY909" s="12" t="s">
        <v>109</v>
      </c>
      <c r="BE909" s="107">
        <f t="shared" si="142"/>
        <v>0</v>
      </c>
      <c r="BF909" s="107">
        <f t="shared" si="143"/>
        <v>0</v>
      </c>
      <c r="BG909" s="107">
        <f t="shared" si="144"/>
        <v>0</v>
      </c>
      <c r="BH909" s="107">
        <f t="shared" si="145"/>
        <v>0</v>
      </c>
      <c r="BI909" s="107">
        <f t="shared" si="146"/>
        <v>0</v>
      </c>
      <c r="BJ909" s="12" t="s">
        <v>116</v>
      </c>
      <c r="BK909" s="107">
        <f t="shared" si="147"/>
        <v>0</v>
      </c>
      <c r="BL909" s="12" t="s">
        <v>190</v>
      </c>
      <c r="BM909" s="106" t="s">
        <v>1397</v>
      </c>
    </row>
    <row r="910" spans="1:65" s="2" customFormat="1" ht="24.2" customHeight="1" x14ac:dyDescent="0.2">
      <c r="A910" s="20"/>
      <c r="B910" s="95"/>
      <c r="C910" s="96">
        <v>244</v>
      </c>
      <c r="D910" s="96" t="s">
        <v>111</v>
      </c>
      <c r="E910" s="97" t="s">
        <v>1398</v>
      </c>
      <c r="F910" s="98" t="s">
        <v>1399</v>
      </c>
      <c r="G910" s="99" t="s">
        <v>256</v>
      </c>
      <c r="H910" s="100">
        <v>1</v>
      </c>
      <c r="I910" s="100"/>
      <c r="J910" s="190">
        <f t="shared" ref="J910" si="149">SUM(H910*I910)</f>
        <v>0</v>
      </c>
      <c r="K910" s="101"/>
      <c r="L910" s="21"/>
      <c r="M910" s="102" t="s">
        <v>0</v>
      </c>
      <c r="N910" s="103" t="s">
        <v>24</v>
      </c>
      <c r="O910" s="104">
        <v>0</v>
      </c>
      <c r="P910" s="104">
        <f t="shared" si="139"/>
        <v>0</v>
      </c>
      <c r="Q910" s="104">
        <v>0</v>
      </c>
      <c r="R910" s="104">
        <f t="shared" si="140"/>
        <v>0</v>
      </c>
      <c r="S910" s="104">
        <v>0</v>
      </c>
      <c r="T910" s="105">
        <f t="shared" si="141"/>
        <v>0</v>
      </c>
      <c r="U910" s="20"/>
      <c r="V910" s="20"/>
      <c r="W910" s="20"/>
      <c r="X910" s="20"/>
      <c r="Y910" s="20"/>
      <c r="Z910" s="20"/>
      <c r="AA910" s="20"/>
      <c r="AB910" s="20"/>
      <c r="AC910" s="20"/>
      <c r="AD910" s="20"/>
      <c r="AE910" s="20"/>
      <c r="AR910" s="106" t="s">
        <v>190</v>
      </c>
      <c r="AT910" s="106" t="s">
        <v>111</v>
      </c>
      <c r="AU910" s="106" t="s">
        <v>116</v>
      </c>
      <c r="AY910" s="12" t="s">
        <v>109</v>
      </c>
      <c r="BE910" s="107">
        <f t="shared" si="142"/>
        <v>0</v>
      </c>
      <c r="BF910" s="107">
        <f t="shared" si="143"/>
        <v>0</v>
      </c>
      <c r="BG910" s="107">
        <f t="shared" si="144"/>
        <v>0</v>
      </c>
      <c r="BH910" s="107">
        <f t="shared" si="145"/>
        <v>0</v>
      </c>
      <c r="BI910" s="107">
        <f t="shared" si="146"/>
        <v>0</v>
      </c>
      <c r="BJ910" s="12" t="s">
        <v>116</v>
      </c>
      <c r="BK910" s="107">
        <f t="shared" si="147"/>
        <v>0</v>
      </c>
      <c r="BL910" s="12" t="s">
        <v>190</v>
      </c>
      <c r="BM910" s="106" t="s">
        <v>1400</v>
      </c>
    </row>
    <row r="911" spans="1:65" s="2" customFormat="1" ht="21.75" customHeight="1" x14ac:dyDescent="0.2">
      <c r="A911" s="20"/>
      <c r="B911" s="95"/>
      <c r="C911" s="96">
        <v>245</v>
      </c>
      <c r="D911" s="136" t="s">
        <v>216</v>
      </c>
      <c r="E911" s="137" t="s">
        <v>1401</v>
      </c>
      <c r="F911" s="138" t="s">
        <v>1402</v>
      </c>
      <c r="G911" s="139" t="s">
        <v>256</v>
      </c>
      <c r="H911" s="140">
        <v>1</v>
      </c>
      <c r="I911" s="140"/>
      <c r="J911" s="140">
        <f>SUM(H911*I911)</f>
        <v>0</v>
      </c>
      <c r="K911" s="141"/>
      <c r="L911" s="142"/>
      <c r="M911" s="143" t="s">
        <v>0</v>
      </c>
      <c r="N911" s="144" t="s">
        <v>24</v>
      </c>
      <c r="O911" s="104">
        <v>0</v>
      </c>
      <c r="P911" s="104">
        <f t="shared" si="139"/>
        <v>0</v>
      </c>
      <c r="Q911" s="104">
        <v>0</v>
      </c>
      <c r="R911" s="104">
        <f t="shared" si="140"/>
        <v>0</v>
      </c>
      <c r="S911" s="104">
        <v>0</v>
      </c>
      <c r="T911" s="105">
        <f t="shared" si="141"/>
        <v>0</v>
      </c>
      <c r="U911" s="20"/>
      <c r="V911" s="20"/>
      <c r="W911" s="20"/>
      <c r="X911" s="20"/>
      <c r="Y911" s="20"/>
      <c r="Z911" s="20"/>
      <c r="AA911" s="20"/>
      <c r="AB911" s="20"/>
      <c r="AC911" s="20"/>
      <c r="AD911" s="20"/>
      <c r="AE911" s="20"/>
      <c r="AR911" s="106" t="s">
        <v>305</v>
      </c>
      <c r="AT911" s="106" t="s">
        <v>216</v>
      </c>
      <c r="AU911" s="106" t="s">
        <v>116</v>
      </c>
      <c r="AY911" s="12" t="s">
        <v>109</v>
      </c>
      <c r="BE911" s="107">
        <f t="shared" si="142"/>
        <v>0</v>
      </c>
      <c r="BF911" s="107">
        <f t="shared" si="143"/>
        <v>0</v>
      </c>
      <c r="BG911" s="107">
        <f t="shared" si="144"/>
        <v>0</v>
      </c>
      <c r="BH911" s="107">
        <f t="shared" si="145"/>
        <v>0</v>
      </c>
      <c r="BI911" s="107">
        <f t="shared" si="146"/>
        <v>0</v>
      </c>
      <c r="BJ911" s="12" t="s">
        <v>116</v>
      </c>
      <c r="BK911" s="107">
        <f t="shared" si="147"/>
        <v>0</v>
      </c>
      <c r="BL911" s="12" t="s">
        <v>190</v>
      </c>
      <c r="BM911" s="106" t="s">
        <v>1403</v>
      </c>
    </row>
    <row r="912" spans="1:65" s="2" customFormat="1" ht="24.2" customHeight="1" x14ac:dyDescent="0.2">
      <c r="A912" s="20"/>
      <c r="B912" s="95"/>
      <c r="C912" s="96">
        <v>246</v>
      </c>
      <c r="D912" s="96" t="s">
        <v>111</v>
      </c>
      <c r="E912" s="97" t="s">
        <v>1404</v>
      </c>
      <c r="F912" s="98" t="s">
        <v>1405</v>
      </c>
      <c r="G912" s="99" t="s">
        <v>256</v>
      </c>
      <c r="H912" s="100">
        <v>1</v>
      </c>
      <c r="I912" s="100"/>
      <c r="J912" s="190">
        <f t="shared" ref="J912" si="150">SUM(H912*I912)</f>
        <v>0</v>
      </c>
      <c r="K912" s="101"/>
      <c r="L912" s="21"/>
      <c r="M912" s="102" t="s">
        <v>0</v>
      </c>
      <c r="N912" s="103" t="s">
        <v>24</v>
      </c>
      <c r="O912" s="104">
        <v>0</v>
      </c>
      <c r="P912" s="104">
        <f t="shared" si="139"/>
        <v>0</v>
      </c>
      <c r="Q912" s="104">
        <v>0</v>
      </c>
      <c r="R912" s="104">
        <f t="shared" si="140"/>
        <v>0</v>
      </c>
      <c r="S912" s="104">
        <v>0</v>
      </c>
      <c r="T912" s="105">
        <f t="shared" si="141"/>
        <v>0</v>
      </c>
      <c r="U912" s="20"/>
      <c r="V912" s="20"/>
      <c r="W912" s="20"/>
      <c r="X912" s="20"/>
      <c r="Y912" s="20"/>
      <c r="Z912" s="20"/>
      <c r="AA912" s="20"/>
      <c r="AB912" s="20"/>
      <c r="AC912" s="20"/>
      <c r="AD912" s="20"/>
      <c r="AE912" s="20"/>
      <c r="AR912" s="106" t="s">
        <v>190</v>
      </c>
      <c r="AT912" s="106" t="s">
        <v>111</v>
      </c>
      <c r="AU912" s="106" t="s">
        <v>116</v>
      </c>
      <c r="AY912" s="12" t="s">
        <v>109</v>
      </c>
      <c r="BE912" s="107">
        <f t="shared" si="142"/>
        <v>0</v>
      </c>
      <c r="BF912" s="107">
        <f t="shared" si="143"/>
        <v>0</v>
      </c>
      <c r="BG912" s="107">
        <f t="shared" si="144"/>
        <v>0</v>
      </c>
      <c r="BH912" s="107">
        <f t="shared" si="145"/>
        <v>0</v>
      </c>
      <c r="BI912" s="107">
        <f t="shared" si="146"/>
        <v>0</v>
      </c>
      <c r="BJ912" s="12" t="s">
        <v>116</v>
      </c>
      <c r="BK912" s="107">
        <f t="shared" si="147"/>
        <v>0</v>
      </c>
      <c r="BL912" s="12" t="s">
        <v>190</v>
      </c>
      <c r="BM912" s="106" t="s">
        <v>1406</v>
      </c>
    </row>
    <row r="913" spans="1:65" s="2" customFormat="1" ht="33" customHeight="1" x14ac:dyDescent="0.2">
      <c r="A913" s="20"/>
      <c r="B913" s="95"/>
      <c r="C913" s="96">
        <v>247</v>
      </c>
      <c r="D913" s="136" t="s">
        <v>216</v>
      </c>
      <c r="E913" s="137" t="s">
        <v>1407</v>
      </c>
      <c r="F913" s="138" t="s">
        <v>1408</v>
      </c>
      <c r="G913" s="139" t="s">
        <v>256</v>
      </c>
      <c r="H913" s="140">
        <v>1</v>
      </c>
      <c r="I913" s="140"/>
      <c r="J913" s="140">
        <f>SUM(H913*I913)</f>
        <v>0</v>
      </c>
      <c r="K913" s="141"/>
      <c r="L913" s="142"/>
      <c r="M913" s="143" t="s">
        <v>0</v>
      </c>
      <c r="N913" s="144" t="s">
        <v>24</v>
      </c>
      <c r="O913" s="104">
        <v>0</v>
      </c>
      <c r="P913" s="104">
        <f t="shared" si="139"/>
        <v>0</v>
      </c>
      <c r="Q913" s="104">
        <v>0</v>
      </c>
      <c r="R913" s="104">
        <f t="shared" si="140"/>
        <v>0</v>
      </c>
      <c r="S913" s="104">
        <v>0</v>
      </c>
      <c r="T913" s="105">
        <f t="shared" si="141"/>
        <v>0</v>
      </c>
      <c r="U913" s="20"/>
      <c r="V913" s="20"/>
      <c r="W913" s="20"/>
      <c r="X913" s="20"/>
      <c r="Y913" s="20"/>
      <c r="Z913" s="20"/>
      <c r="AA913" s="20"/>
      <c r="AB913" s="20"/>
      <c r="AC913" s="20"/>
      <c r="AD913" s="20"/>
      <c r="AE913" s="20"/>
      <c r="AR913" s="106" t="s">
        <v>305</v>
      </c>
      <c r="AT913" s="106" t="s">
        <v>216</v>
      </c>
      <c r="AU913" s="106" t="s">
        <v>116</v>
      </c>
      <c r="AY913" s="12" t="s">
        <v>109</v>
      </c>
      <c r="BE913" s="107">
        <f t="shared" si="142"/>
        <v>0</v>
      </c>
      <c r="BF913" s="107">
        <f t="shared" si="143"/>
        <v>0</v>
      </c>
      <c r="BG913" s="107">
        <f t="shared" si="144"/>
        <v>0</v>
      </c>
      <c r="BH913" s="107">
        <f t="shared" si="145"/>
        <v>0</v>
      </c>
      <c r="BI913" s="107">
        <f t="shared" si="146"/>
        <v>0</v>
      </c>
      <c r="BJ913" s="12" t="s">
        <v>116</v>
      </c>
      <c r="BK913" s="107">
        <f t="shared" si="147"/>
        <v>0</v>
      </c>
      <c r="BL913" s="12" t="s">
        <v>190</v>
      </c>
      <c r="BM913" s="106" t="s">
        <v>1409</v>
      </c>
    </row>
    <row r="914" spans="1:65" s="2" customFormat="1" ht="24.2" customHeight="1" x14ac:dyDescent="0.2">
      <c r="A914" s="20"/>
      <c r="B914" s="95"/>
      <c r="C914" s="96">
        <v>248</v>
      </c>
      <c r="D914" s="96" t="s">
        <v>111</v>
      </c>
      <c r="E914" s="97" t="s">
        <v>1410</v>
      </c>
      <c r="F914" s="98" t="s">
        <v>1411</v>
      </c>
      <c r="G914" s="99" t="s">
        <v>256</v>
      </c>
      <c r="H914" s="100">
        <v>1</v>
      </c>
      <c r="I914" s="100"/>
      <c r="J914" s="190">
        <f t="shared" ref="J914:J917" si="151">SUM(H914*I914)</f>
        <v>0</v>
      </c>
      <c r="K914" s="101"/>
      <c r="L914" s="21"/>
      <c r="M914" s="102" t="s">
        <v>0</v>
      </c>
      <c r="N914" s="103" t="s">
        <v>24</v>
      </c>
      <c r="O914" s="104">
        <v>0</v>
      </c>
      <c r="P914" s="104">
        <f t="shared" si="139"/>
        <v>0</v>
      </c>
      <c r="Q914" s="104">
        <v>0</v>
      </c>
      <c r="R914" s="104">
        <f t="shared" si="140"/>
        <v>0</v>
      </c>
      <c r="S914" s="104">
        <v>0</v>
      </c>
      <c r="T914" s="105">
        <f t="shared" si="141"/>
        <v>0</v>
      </c>
      <c r="U914" s="20"/>
      <c r="V914" s="20"/>
      <c r="W914" s="20"/>
      <c r="X914" s="20"/>
      <c r="Y914" s="20"/>
      <c r="Z914" s="20"/>
      <c r="AA914" s="20"/>
      <c r="AB914" s="20"/>
      <c r="AC914" s="20"/>
      <c r="AD914" s="20"/>
      <c r="AE914" s="20"/>
      <c r="AR914" s="106" t="s">
        <v>190</v>
      </c>
      <c r="AT914" s="106" t="s">
        <v>111</v>
      </c>
      <c r="AU914" s="106" t="s">
        <v>116</v>
      </c>
      <c r="AY914" s="12" t="s">
        <v>109</v>
      </c>
      <c r="BE914" s="107">
        <f t="shared" si="142"/>
        <v>0</v>
      </c>
      <c r="BF914" s="107">
        <f t="shared" si="143"/>
        <v>0</v>
      </c>
      <c r="BG914" s="107">
        <f t="shared" si="144"/>
        <v>0</v>
      </c>
      <c r="BH914" s="107">
        <f t="shared" si="145"/>
        <v>0</v>
      </c>
      <c r="BI914" s="107">
        <f t="shared" si="146"/>
        <v>0</v>
      </c>
      <c r="BJ914" s="12" t="s">
        <v>116</v>
      </c>
      <c r="BK914" s="107">
        <f t="shared" si="147"/>
        <v>0</v>
      </c>
      <c r="BL914" s="12" t="s">
        <v>190</v>
      </c>
      <c r="BM914" s="106" t="s">
        <v>1412</v>
      </c>
    </row>
    <row r="915" spans="1:65" s="2" customFormat="1" ht="33" customHeight="1" x14ac:dyDescent="0.2">
      <c r="A915" s="20"/>
      <c r="B915" s="95"/>
      <c r="C915" s="96">
        <v>249</v>
      </c>
      <c r="D915" s="136" t="s">
        <v>216</v>
      </c>
      <c r="E915" s="137" t="s">
        <v>1413</v>
      </c>
      <c r="F915" s="138" t="s">
        <v>1414</v>
      </c>
      <c r="G915" s="139" t="s">
        <v>256</v>
      </c>
      <c r="H915" s="140">
        <v>1</v>
      </c>
      <c r="I915" s="140"/>
      <c r="J915" s="140">
        <f t="shared" si="151"/>
        <v>0</v>
      </c>
      <c r="K915" s="141"/>
      <c r="L915" s="142"/>
      <c r="M915" s="143" t="s">
        <v>0</v>
      </c>
      <c r="N915" s="144" t="s">
        <v>24</v>
      </c>
      <c r="O915" s="104">
        <v>0</v>
      </c>
      <c r="P915" s="104">
        <f t="shared" si="139"/>
        <v>0</v>
      </c>
      <c r="Q915" s="104">
        <v>0</v>
      </c>
      <c r="R915" s="104">
        <f t="shared" si="140"/>
        <v>0</v>
      </c>
      <c r="S915" s="104">
        <v>0</v>
      </c>
      <c r="T915" s="105">
        <f t="shared" si="141"/>
        <v>0</v>
      </c>
      <c r="U915" s="20"/>
      <c r="V915" s="20"/>
      <c r="W915" s="20"/>
      <c r="X915" s="20"/>
      <c r="Y915" s="20"/>
      <c r="Z915" s="20"/>
      <c r="AA915" s="20"/>
      <c r="AB915" s="20"/>
      <c r="AC915" s="20"/>
      <c r="AD915" s="20"/>
      <c r="AE915" s="20"/>
      <c r="AR915" s="106" t="s">
        <v>305</v>
      </c>
      <c r="AT915" s="106" t="s">
        <v>216</v>
      </c>
      <c r="AU915" s="106" t="s">
        <v>116</v>
      </c>
      <c r="AY915" s="12" t="s">
        <v>109</v>
      </c>
      <c r="BE915" s="107">
        <f t="shared" si="142"/>
        <v>0</v>
      </c>
      <c r="BF915" s="107">
        <f t="shared" si="143"/>
        <v>0</v>
      </c>
      <c r="BG915" s="107">
        <f t="shared" si="144"/>
        <v>0</v>
      </c>
      <c r="BH915" s="107">
        <f t="shared" si="145"/>
        <v>0</v>
      </c>
      <c r="BI915" s="107">
        <f t="shared" si="146"/>
        <v>0</v>
      </c>
      <c r="BJ915" s="12" t="s">
        <v>116</v>
      </c>
      <c r="BK915" s="107">
        <f t="shared" si="147"/>
        <v>0</v>
      </c>
      <c r="BL915" s="12" t="s">
        <v>190</v>
      </c>
      <c r="BM915" s="106" t="s">
        <v>1415</v>
      </c>
    </row>
    <row r="916" spans="1:65" s="2" customFormat="1" ht="33" customHeight="1" x14ac:dyDescent="0.2">
      <c r="A916" s="20"/>
      <c r="B916" s="95"/>
      <c r="C916" s="96">
        <v>250</v>
      </c>
      <c r="D916" s="136" t="s">
        <v>216</v>
      </c>
      <c r="E916" s="137" t="s">
        <v>1416</v>
      </c>
      <c r="F916" s="138" t="s">
        <v>1417</v>
      </c>
      <c r="G916" s="139" t="s">
        <v>256</v>
      </c>
      <c r="H916" s="140">
        <v>2</v>
      </c>
      <c r="I916" s="140"/>
      <c r="J916" s="140">
        <f t="shared" si="151"/>
        <v>0</v>
      </c>
      <c r="K916" s="141"/>
      <c r="L916" s="142"/>
      <c r="M916" s="143" t="s">
        <v>0</v>
      </c>
      <c r="N916" s="144" t="s">
        <v>24</v>
      </c>
      <c r="O916" s="104">
        <v>0</v>
      </c>
      <c r="P916" s="104">
        <f t="shared" si="139"/>
        <v>0</v>
      </c>
      <c r="Q916" s="104">
        <v>0</v>
      </c>
      <c r="R916" s="104">
        <f t="shared" si="140"/>
        <v>0</v>
      </c>
      <c r="S916" s="104">
        <v>0</v>
      </c>
      <c r="T916" s="105">
        <f t="shared" si="141"/>
        <v>0</v>
      </c>
      <c r="U916" s="20"/>
      <c r="V916" s="20"/>
      <c r="W916" s="20"/>
      <c r="X916" s="20"/>
      <c r="Y916" s="20"/>
      <c r="Z916" s="20"/>
      <c r="AA916" s="20"/>
      <c r="AB916" s="20"/>
      <c r="AC916" s="20"/>
      <c r="AD916" s="20"/>
      <c r="AE916" s="20"/>
      <c r="AR916" s="106" t="s">
        <v>305</v>
      </c>
      <c r="AT916" s="106" t="s">
        <v>216</v>
      </c>
      <c r="AU916" s="106" t="s">
        <v>116</v>
      </c>
      <c r="AY916" s="12" t="s">
        <v>109</v>
      </c>
      <c r="BE916" s="107">
        <f t="shared" si="142"/>
        <v>0</v>
      </c>
      <c r="BF916" s="107">
        <f t="shared" si="143"/>
        <v>0</v>
      </c>
      <c r="BG916" s="107">
        <f t="shared" si="144"/>
        <v>0</v>
      </c>
      <c r="BH916" s="107">
        <f t="shared" si="145"/>
        <v>0</v>
      </c>
      <c r="BI916" s="107">
        <f t="shared" si="146"/>
        <v>0</v>
      </c>
      <c r="BJ916" s="12" t="s">
        <v>116</v>
      </c>
      <c r="BK916" s="107">
        <f t="shared" si="147"/>
        <v>0</v>
      </c>
      <c r="BL916" s="12" t="s">
        <v>190</v>
      </c>
      <c r="BM916" s="106" t="s">
        <v>1418</v>
      </c>
    </row>
    <row r="917" spans="1:65" s="2" customFormat="1" ht="24.2" customHeight="1" x14ac:dyDescent="0.2">
      <c r="A917" s="20"/>
      <c r="B917" s="95"/>
      <c r="C917" s="96">
        <v>251</v>
      </c>
      <c r="D917" s="136" t="s">
        <v>216</v>
      </c>
      <c r="E917" s="137" t="s">
        <v>1419</v>
      </c>
      <c r="F917" s="138" t="s">
        <v>1420</v>
      </c>
      <c r="G917" s="139" t="s">
        <v>256</v>
      </c>
      <c r="H917" s="140">
        <v>2</v>
      </c>
      <c r="I917" s="140"/>
      <c r="J917" s="140">
        <f t="shared" si="151"/>
        <v>0</v>
      </c>
      <c r="K917" s="141"/>
      <c r="L917" s="142"/>
      <c r="M917" s="143" t="s">
        <v>0</v>
      </c>
      <c r="N917" s="144" t="s">
        <v>24</v>
      </c>
      <c r="O917" s="104">
        <v>0</v>
      </c>
      <c r="P917" s="104">
        <f t="shared" si="139"/>
        <v>0</v>
      </c>
      <c r="Q917" s="104">
        <v>0</v>
      </c>
      <c r="R917" s="104">
        <f t="shared" si="140"/>
        <v>0</v>
      </c>
      <c r="S917" s="104">
        <v>0</v>
      </c>
      <c r="T917" s="105">
        <f t="shared" si="141"/>
        <v>0</v>
      </c>
      <c r="U917" s="20"/>
      <c r="V917" s="20"/>
      <c r="W917" s="20"/>
      <c r="X917" s="20"/>
      <c r="Y917" s="20"/>
      <c r="Z917" s="20"/>
      <c r="AA917" s="20"/>
      <c r="AB917" s="20"/>
      <c r="AC917" s="20"/>
      <c r="AD917" s="20"/>
      <c r="AE917" s="20"/>
      <c r="AR917" s="106" t="s">
        <v>305</v>
      </c>
      <c r="AT917" s="106" t="s">
        <v>216</v>
      </c>
      <c r="AU917" s="106" t="s">
        <v>116</v>
      </c>
      <c r="AY917" s="12" t="s">
        <v>109</v>
      </c>
      <c r="BE917" s="107">
        <f t="shared" si="142"/>
        <v>0</v>
      </c>
      <c r="BF917" s="107">
        <f t="shared" si="143"/>
        <v>0</v>
      </c>
      <c r="BG917" s="107">
        <f t="shared" si="144"/>
        <v>0</v>
      </c>
      <c r="BH917" s="107">
        <f t="shared" si="145"/>
        <v>0</v>
      </c>
      <c r="BI917" s="107">
        <f t="shared" si="146"/>
        <v>0</v>
      </c>
      <c r="BJ917" s="12" t="s">
        <v>116</v>
      </c>
      <c r="BK917" s="107">
        <f t="shared" si="147"/>
        <v>0</v>
      </c>
      <c r="BL917" s="12" t="s">
        <v>190</v>
      </c>
      <c r="BM917" s="106" t="s">
        <v>1421</v>
      </c>
    </row>
    <row r="918" spans="1:65" s="2" customFormat="1" ht="16.5" customHeight="1" x14ac:dyDescent="0.2">
      <c r="A918" s="20"/>
      <c r="B918" s="95"/>
      <c r="C918" s="96">
        <v>252</v>
      </c>
      <c r="D918" s="96" t="s">
        <v>111</v>
      </c>
      <c r="E918" s="97" t="s">
        <v>1422</v>
      </c>
      <c r="F918" s="98" t="s">
        <v>1423</v>
      </c>
      <c r="G918" s="99" t="s">
        <v>1239</v>
      </c>
      <c r="H918" s="100">
        <v>3</v>
      </c>
      <c r="I918" s="100"/>
      <c r="J918" s="190">
        <f t="shared" ref="J918:J920" si="152">SUM(H918*I918)</f>
        <v>0</v>
      </c>
      <c r="K918" s="101"/>
      <c r="L918" s="21"/>
      <c r="M918" s="102" t="s">
        <v>0</v>
      </c>
      <c r="N918" s="103" t="s">
        <v>24</v>
      </c>
      <c r="O918" s="104">
        <v>0</v>
      </c>
      <c r="P918" s="104">
        <f t="shared" si="139"/>
        <v>0</v>
      </c>
      <c r="Q918" s="104">
        <v>0</v>
      </c>
      <c r="R918" s="104">
        <f t="shared" si="140"/>
        <v>0</v>
      </c>
      <c r="S918" s="104">
        <v>0</v>
      </c>
      <c r="T918" s="105">
        <f t="shared" si="141"/>
        <v>0</v>
      </c>
      <c r="U918" s="20"/>
      <c r="V918" s="20"/>
      <c r="W918" s="20"/>
      <c r="X918" s="20"/>
      <c r="Y918" s="20"/>
      <c r="Z918" s="20"/>
      <c r="AA918" s="20"/>
      <c r="AB918" s="20"/>
      <c r="AC918" s="20"/>
      <c r="AD918" s="20"/>
      <c r="AE918" s="20"/>
      <c r="AR918" s="106" t="s">
        <v>190</v>
      </c>
      <c r="AT918" s="106" t="s">
        <v>111</v>
      </c>
      <c r="AU918" s="106" t="s">
        <v>116</v>
      </c>
      <c r="AY918" s="12" t="s">
        <v>109</v>
      </c>
      <c r="BE918" s="107">
        <f t="shared" si="142"/>
        <v>0</v>
      </c>
      <c r="BF918" s="107">
        <f t="shared" si="143"/>
        <v>0</v>
      </c>
      <c r="BG918" s="107">
        <f t="shared" si="144"/>
        <v>0</v>
      </c>
      <c r="BH918" s="107">
        <f t="shared" si="145"/>
        <v>0</v>
      </c>
      <c r="BI918" s="107">
        <f t="shared" si="146"/>
        <v>0</v>
      </c>
      <c r="BJ918" s="12" t="s">
        <v>116</v>
      </c>
      <c r="BK918" s="107">
        <f t="shared" si="147"/>
        <v>0</v>
      </c>
      <c r="BL918" s="12" t="s">
        <v>190</v>
      </c>
      <c r="BM918" s="106" t="s">
        <v>1424</v>
      </c>
    </row>
    <row r="919" spans="1:65" s="2" customFormat="1" ht="24.2" customHeight="1" x14ac:dyDescent="0.2">
      <c r="A919" s="20"/>
      <c r="B919" s="95"/>
      <c r="C919" s="96">
        <v>253</v>
      </c>
      <c r="D919" s="136" t="s">
        <v>216</v>
      </c>
      <c r="E919" s="137" t="s">
        <v>1425</v>
      </c>
      <c r="F919" s="138" t="s">
        <v>1426</v>
      </c>
      <c r="G919" s="139" t="s">
        <v>256</v>
      </c>
      <c r="H919" s="140">
        <v>2</v>
      </c>
      <c r="I919" s="140"/>
      <c r="J919" s="140">
        <f t="shared" si="152"/>
        <v>0</v>
      </c>
      <c r="K919" s="141"/>
      <c r="L919" s="142"/>
      <c r="M919" s="143" t="s">
        <v>0</v>
      </c>
      <c r="N919" s="144" t="s">
        <v>24</v>
      </c>
      <c r="O919" s="104">
        <v>0</v>
      </c>
      <c r="P919" s="104">
        <f t="shared" si="139"/>
        <v>0</v>
      </c>
      <c r="Q919" s="104">
        <v>0</v>
      </c>
      <c r="R919" s="104">
        <f t="shared" si="140"/>
        <v>0</v>
      </c>
      <c r="S919" s="104">
        <v>0</v>
      </c>
      <c r="T919" s="105">
        <f t="shared" si="141"/>
        <v>0</v>
      </c>
      <c r="U919" s="20"/>
      <c r="V919" s="20"/>
      <c r="W919" s="20"/>
      <c r="X919" s="20"/>
      <c r="Y919" s="20"/>
      <c r="Z919" s="20"/>
      <c r="AA919" s="20"/>
      <c r="AB919" s="20"/>
      <c r="AC919" s="20"/>
      <c r="AD919" s="20"/>
      <c r="AE919" s="20"/>
      <c r="AR919" s="106" t="s">
        <v>305</v>
      </c>
      <c r="AT919" s="106" t="s">
        <v>216</v>
      </c>
      <c r="AU919" s="106" t="s">
        <v>116</v>
      </c>
      <c r="AY919" s="12" t="s">
        <v>109</v>
      </c>
      <c r="BE919" s="107">
        <f t="shared" si="142"/>
        <v>0</v>
      </c>
      <c r="BF919" s="107">
        <f t="shared" si="143"/>
        <v>0</v>
      </c>
      <c r="BG919" s="107">
        <f t="shared" si="144"/>
        <v>0</v>
      </c>
      <c r="BH919" s="107">
        <f t="shared" si="145"/>
        <v>0</v>
      </c>
      <c r="BI919" s="107">
        <f t="shared" si="146"/>
        <v>0</v>
      </c>
      <c r="BJ919" s="12" t="s">
        <v>116</v>
      </c>
      <c r="BK919" s="107">
        <f t="shared" si="147"/>
        <v>0</v>
      </c>
      <c r="BL919" s="12" t="s">
        <v>190</v>
      </c>
      <c r="BM919" s="106" t="s">
        <v>1427</v>
      </c>
    </row>
    <row r="920" spans="1:65" s="2" customFormat="1" ht="24.2" customHeight="1" x14ac:dyDescent="0.2">
      <c r="A920" s="20"/>
      <c r="B920" s="95"/>
      <c r="C920" s="96">
        <v>254</v>
      </c>
      <c r="D920" s="136" t="s">
        <v>216</v>
      </c>
      <c r="E920" s="137" t="s">
        <v>1428</v>
      </c>
      <c r="F920" s="138" t="s">
        <v>1429</v>
      </c>
      <c r="G920" s="139" t="s">
        <v>256</v>
      </c>
      <c r="H920" s="140">
        <v>1</v>
      </c>
      <c r="I920" s="140"/>
      <c r="J920" s="140">
        <f t="shared" si="152"/>
        <v>0</v>
      </c>
      <c r="K920" s="141"/>
      <c r="L920" s="142"/>
      <c r="M920" s="143" t="s">
        <v>0</v>
      </c>
      <c r="N920" s="144" t="s">
        <v>24</v>
      </c>
      <c r="O920" s="104">
        <v>0</v>
      </c>
      <c r="P920" s="104">
        <f t="shared" si="139"/>
        <v>0</v>
      </c>
      <c r="Q920" s="104">
        <v>0</v>
      </c>
      <c r="R920" s="104">
        <f t="shared" si="140"/>
        <v>0</v>
      </c>
      <c r="S920" s="104">
        <v>0</v>
      </c>
      <c r="T920" s="105">
        <f t="shared" si="141"/>
        <v>0</v>
      </c>
      <c r="U920" s="20"/>
      <c r="V920" s="20"/>
      <c r="W920" s="20"/>
      <c r="X920" s="20"/>
      <c r="Y920" s="20"/>
      <c r="Z920" s="20"/>
      <c r="AA920" s="20"/>
      <c r="AB920" s="20"/>
      <c r="AC920" s="20"/>
      <c r="AD920" s="20"/>
      <c r="AE920" s="20"/>
      <c r="AR920" s="106" t="s">
        <v>305</v>
      </c>
      <c r="AT920" s="106" t="s">
        <v>216</v>
      </c>
      <c r="AU920" s="106" t="s">
        <v>116</v>
      </c>
      <c r="AY920" s="12" t="s">
        <v>109</v>
      </c>
      <c r="BE920" s="107">
        <f t="shared" si="142"/>
        <v>0</v>
      </c>
      <c r="BF920" s="107">
        <f t="shared" si="143"/>
        <v>0</v>
      </c>
      <c r="BG920" s="107">
        <f t="shared" si="144"/>
        <v>0</v>
      </c>
      <c r="BH920" s="107">
        <f t="shared" si="145"/>
        <v>0</v>
      </c>
      <c r="BI920" s="107">
        <f t="shared" si="146"/>
        <v>0</v>
      </c>
      <c r="BJ920" s="12" t="s">
        <v>116</v>
      </c>
      <c r="BK920" s="107">
        <f t="shared" si="147"/>
        <v>0</v>
      </c>
      <c r="BL920" s="12" t="s">
        <v>190</v>
      </c>
      <c r="BM920" s="106" t="s">
        <v>1430</v>
      </c>
    </row>
    <row r="921" spans="1:65" s="2" customFormat="1" ht="24.2" customHeight="1" x14ac:dyDescent="0.2">
      <c r="A921" s="20"/>
      <c r="B921" s="95"/>
      <c r="C921" s="96">
        <v>255</v>
      </c>
      <c r="D921" s="96" t="s">
        <v>111</v>
      </c>
      <c r="E921" s="97" t="s">
        <v>1431</v>
      </c>
      <c r="F921" s="98" t="s">
        <v>1432</v>
      </c>
      <c r="G921" s="99" t="s">
        <v>256</v>
      </c>
      <c r="H921" s="100">
        <v>3</v>
      </c>
      <c r="I921" s="100"/>
      <c r="J921" s="190">
        <f t="shared" ref="J921:J924" si="153">SUM(H921*I921)</f>
        <v>0</v>
      </c>
      <c r="K921" s="101"/>
      <c r="L921" s="21"/>
      <c r="M921" s="102" t="s">
        <v>0</v>
      </c>
      <c r="N921" s="103" t="s">
        <v>24</v>
      </c>
      <c r="O921" s="104">
        <v>0</v>
      </c>
      <c r="P921" s="104">
        <f t="shared" si="139"/>
        <v>0</v>
      </c>
      <c r="Q921" s="104">
        <v>0</v>
      </c>
      <c r="R921" s="104">
        <f t="shared" si="140"/>
        <v>0</v>
      </c>
      <c r="S921" s="104">
        <v>0</v>
      </c>
      <c r="T921" s="105">
        <f t="shared" si="141"/>
        <v>0</v>
      </c>
      <c r="U921" s="20"/>
      <c r="V921" s="20"/>
      <c r="W921" s="20"/>
      <c r="X921" s="20"/>
      <c r="Y921" s="20"/>
      <c r="Z921" s="20"/>
      <c r="AA921" s="20"/>
      <c r="AB921" s="20"/>
      <c r="AC921" s="20"/>
      <c r="AD921" s="20"/>
      <c r="AE921" s="20"/>
      <c r="AR921" s="106" t="s">
        <v>190</v>
      </c>
      <c r="AT921" s="106" t="s">
        <v>111</v>
      </c>
      <c r="AU921" s="106" t="s">
        <v>116</v>
      </c>
      <c r="AY921" s="12" t="s">
        <v>109</v>
      </c>
      <c r="BE921" s="107">
        <f t="shared" si="142"/>
        <v>0</v>
      </c>
      <c r="BF921" s="107">
        <f t="shared" si="143"/>
        <v>0</v>
      </c>
      <c r="BG921" s="107">
        <f t="shared" si="144"/>
        <v>0</v>
      </c>
      <c r="BH921" s="107">
        <f t="shared" si="145"/>
        <v>0</v>
      </c>
      <c r="BI921" s="107">
        <f t="shared" si="146"/>
        <v>0</v>
      </c>
      <c r="BJ921" s="12" t="s">
        <v>116</v>
      </c>
      <c r="BK921" s="107">
        <f t="shared" si="147"/>
        <v>0</v>
      </c>
      <c r="BL921" s="12" t="s">
        <v>190</v>
      </c>
      <c r="BM921" s="106" t="s">
        <v>1433</v>
      </c>
    </row>
    <row r="922" spans="1:65" s="2" customFormat="1" ht="44.25" customHeight="1" x14ac:dyDescent="0.2">
      <c r="A922" s="20"/>
      <c r="B922" s="95"/>
      <c r="C922" s="96">
        <v>256</v>
      </c>
      <c r="D922" s="136" t="s">
        <v>216</v>
      </c>
      <c r="E922" s="137" t="s">
        <v>1434</v>
      </c>
      <c r="F922" s="138" t="s">
        <v>1435</v>
      </c>
      <c r="G922" s="139" t="s">
        <v>1235</v>
      </c>
      <c r="H922" s="140">
        <v>1</v>
      </c>
      <c r="I922" s="140"/>
      <c r="J922" s="140">
        <f t="shared" si="153"/>
        <v>0</v>
      </c>
      <c r="K922" s="141"/>
      <c r="L922" s="142"/>
      <c r="M922" s="143" t="s">
        <v>0</v>
      </c>
      <c r="N922" s="144" t="s">
        <v>24</v>
      </c>
      <c r="O922" s="104">
        <v>0</v>
      </c>
      <c r="P922" s="104">
        <f t="shared" si="139"/>
        <v>0</v>
      </c>
      <c r="Q922" s="104">
        <v>0</v>
      </c>
      <c r="R922" s="104">
        <f t="shared" si="140"/>
        <v>0</v>
      </c>
      <c r="S922" s="104">
        <v>0</v>
      </c>
      <c r="T922" s="105">
        <f t="shared" si="141"/>
        <v>0</v>
      </c>
      <c r="U922" s="20"/>
      <c r="V922" s="20"/>
      <c r="W922" s="20"/>
      <c r="X922" s="20"/>
      <c r="Y922" s="20"/>
      <c r="Z922" s="20"/>
      <c r="AA922" s="20"/>
      <c r="AB922" s="20"/>
      <c r="AC922" s="20"/>
      <c r="AD922" s="20"/>
      <c r="AE922" s="20"/>
      <c r="AR922" s="106" t="s">
        <v>305</v>
      </c>
      <c r="AT922" s="106" t="s">
        <v>216</v>
      </c>
      <c r="AU922" s="106" t="s">
        <v>116</v>
      </c>
      <c r="AY922" s="12" t="s">
        <v>109</v>
      </c>
      <c r="BE922" s="107">
        <f t="shared" si="142"/>
        <v>0</v>
      </c>
      <c r="BF922" s="107">
        <f t="shared" si="143"/>
        <v>0</v>
      </c>
      <c r="BG922" s="107">
        <f t="shared" si="144"/>
        <v>0</v>
      </c>
      <c r="BH922" s="107">
        <f t="shared" si="145"/>
        <v>0</v>
      </c>
      <c r="BI922" s="107">
        <f t="shared" si="146"/>
        <v>0</v>
      </c>
      <c r="BJ922" s="12" t="s">
        <v>116</v>
      </c>
      <c r="BK922" s="107">
        <f t="shared" si="147"/>
        <v>0</v>
      </c>
      <c r="BL922" s="12" t="s">
        <v>190</v>
      </c>
      <c r="BM922" s="106" t="s">
        <v>1436</v>
      </c>
    </row>
    <row r="923" spans="1:65" s="2" customFormat="1" ht="44.25" customHeight="1" x14ac:dyDescent="0.2">
      <c r="A923" s="20"/>
      <c r="B923" s="95"/>
      <c r="C923" s="96">
        <v>257</v>
      </c>
      <c r="D923" s="136" t="s">
        <v>216</v>
      </c>
      <c r="E923" s="137" t="s">
        <v>1437</v>
      </c>
      <c r="F923" s="138" t="s">
        <v>1438</v>
      </c>
      <c r="G923" s="139" t="s">
        <v>1235</v>
      </c>
      <c r="H923" s="140">
        <v>3</v>
      </c>
      <c r="I923" s="140"/>
      <c r="J923" s="140">
        <f t="shared" si="153"/>
        <v>0</v>
      </c>
      <c r="K923" s="141"/>
      <c r="L923" s="142"/>
      <c r="M923" s="143" t="s">
        <v>0</v>
      </c>
      <c r="N923" s="144" t="s">
        <v>24</v>
      </c>
      <c r="O923" s="104">
        <v>0</v>
      </c>
      <c r="P923" s="104">
        <f t="shared" si="139"/>
        <v>0</v>
      </c>
      <c r="Q923" s="104">
        <v>0</v>
      </c>
      <c r="R923" s="104">
        <f t="shared" si="140"/>
        <v>0</v>
      </c>
      <c r="S923" s="104">
        <v>0</v>
      </c>
      <c r="T923" s="105">
        <f t="shared" si="141"/>
        <v>0</v>
      </c>
      <c r="U923" s="20"/>
      <c r="V923" s="20"/>
      <c r="W923" s="20"/>
      <c r="X923" s="20"/>
      <c r="Y923" s="20"/>
      <c r="Z923" s="20"/>
      <c r="AA923" s="20"/>
      <c r="AB923" s="20"/>
      <c r="AC923" s="20"/>
      <c r="AD923" s="20"/>
      <c r="AE923" s="20"/>
      <c r="AR923" s="106" t="s">
        <v>305</v>
      </c>
      <c r="AT923" s="106" t="s">
        <v>216</v>
      </c>
      <c r="AU923" s="106" t="s">
        <v>116</v>
      </c>
      <c r="AY923" s="12" t="s">
        <v>109</v>
      </c>
      <c r="BE923" s="107">
        <f t="shared" si="142"/>
        <v>0</v>
      </c>
      <c r="BF923" s="107">
        <f t="shared" si="143"/>
        <v>0</v>
      </c>
      <c r="BG923" s="107">
        <f t="shared" si="144"/>
        <v>0</v>
      </c>
      <c r="BH923" s="107">
        <f t="shared" si="145"/>
        <v>0</v>
      </c>
      <c r="BI923" s="107">
        <f t="shared" si="146"/>
        <v>0</v>
      </c>
      <c r="BJ923" s="12" t="s">
        <v>116</v>
      </c>
      <c r="BK923" s="107">
        <f t="shared" si="147"/>
        <v>0</v>
      </c>
      <c r="BL923" s="12" t="s">
        <v>190</v>
      </c>
      <c r="BM923" s="106" t="s">
        <v>1439</v>
      </c>
    </row>
    <row r="924" spans="1:65" s="2" customFormat="1" ht="24.2" customHeight="1" x14ac:dyDescent="0.2">
      <c r="A924" s="20"/>
      <c r="B924" s="95"/>
      <c r="C924" s="96">
        <v>258</v>
      </c>
      <c r="D924" s="136" t="s">
        <v>216</v>
      </c>
      <c r="E924" s="137" t="s">
        <v>1440</v>
      </c>
      <c r="F924" s="138" t="s">
        <v>1441</v>
      </c>
      <c r="G924" s="139" t="s">
        <v>256</v>
      </c>
      <c r="H924" s="140">
        <v>3</v>
      </c>
      <c r="I924" s="140"/>
      <c r="J924" s="140">
        <f t="shared" si="153"/>
        <v>0</v>
      </c>
      <c r="K924" s="141"/>
      <c r="L924" s="142"/>
      <c r="M924" s="143" t="s">
        <v>0</v>
      </c>
      <c r="N924" s="144" t="s">
        <v>24</v>
      </c>
      <c r="O924" s="104">
        <v>0</v>
      </c>
      <c r="P924" s="104">
        <f t="shared" si="139"/>
        <v>0</v>
      </c>
      <c r="Q924" s="104">
        <v>0</v>
      </c>
      <c r="R924" s="104">
        <f t="shared" si="140"/>
        <v>0</v>
      </c>
      <c r="S924" s="104">
        <v>0</v>
      </c>
      <c r="T924" s="105">
        <f t="shared" si="141"/>
        <v>0</v>
      </c>
      <c r="U924" s="20"/>
      <c r="V924" s="20"/>
      <c r="W924" s="20"/>
      <c r="X924" s="20"/>
      <c r="Y924" s="20"/>
      <c r="Z924" s="20"/>
      <c r="AA924" s="20"/>
      <c r="AB924" s="20"/>
      <c r="AC924" s="20"/>
      <c r="AD924" s="20"/>
      <c r="AE924" s="20"/>
      <c r="AR924" s="106" t="s">
        <v>305</v>
      </c>
      <c r="AT924" s="106" t="s">
        <v>216</v>
      </c>
      <c r="AU924" s="106" t="s">
        <v>116</v>
      </c>
      <c r="AY924" s="12" t="s">
        <v>109</v>
      </c>
      <c r="BE924" s="107">
        <f t="shared" si="142"/>
        <v>0</v>
      </c>
      <c r="BF924" s="107">
        <f t="shared" si="143"/>
        <v>0</v>
      </c>
      <c r="BG924" s="107">
        <f t="shared" si="144"/>
        <v>0</v>
      </c>
      <c r="BH924" s="107">
        <f t="shared" si="145"/>
        <v>0</v>
      </c>
      <c r="BI924" s="107">
        <f t="shared" si="146"/>
        <v>0</v>
      </c>
      <c r="BJ924" s="12" t="s">
        <v>116</v>
      </c>
      <c r="BK924" s="107">
        <f t="shared" si="147"/>
        <v>0</v>
      </c>
      <c r="BL924" s="12" t="s">
        <v>190</v>
      </c>
      <c r="BM924" s="106" t="s">
        <v>1442</v>
      </c>
    </row>
    <row r="925" spans="1:65" s="2" customFormat="1" ht="16.5" customHeight="1" x14ac:dyDescent="0.2">
      <c r="A925" s="20"/>
      <c r="B925" s="95"/>
      <c r="C925" s="96">
        <v>259</v>
      </c>
      <c r="D925" s="96" t="s">
        <v>111</v>
      </c>
      <c r="E925" s="97" t="s">
        <v>1443</v>
      </c>
      <c r="F925" s="98" t="s">
        <v>1444</v>
      </c>
      <c r="G925" s="99" t="s">
        <v>256</v>
      </c>
      <c r="H925" s="100">
        <v>1</v>
      </c>
      <c r="I925" s="100"/>
      <c r="J925" s="190">
        <f t="shared" ref="J925:J928" si="154">SUM(H925*I925)</f>
        <v>0</v>
      </c>
      <c r="K925" s="101"/>
      <c r="L925" s="21"/>
      <c r="M925" s="102" t="s">
        <v>0</v>
      </c>
      <c r="N925" s="103" t="s">
        <v>24</v>
      </c>
      <c r="O925" s="104">
        <v>0</v>
      </c>
      <c r="P925" s="104">
        <f t="shared" si="139"/>
        <v>0</v>
      </c>
      <c r="Q925" s="104">
        <v>0</v>
      </c>
      <c r="R925" s="104">
        <f t="shared" si="140"/>
        <v>0</v>
      </c>
      <c r="S925" s="104">
        <v>0</v>
      </c>
      <c r="T925" s="105">
        <f t="shared" si="141"/>
        <v>0</v>
      </c>
      <c r="U925" s="20"/>
      <c r="V925" s="20"/>
      <c r="W925" s="20"/>
      <c r="X925" s="20"/>
      <c r="Y925" s="20"/>
      <c r="Z925" s="20"/>
      <c r="AA925" s="20"/>
      <c r="AB925" s="20"/>
      <c r="AC925" s="20"/>
      <c r="AD925" s="20"/>
      <c r="AE925" s="20"/>
      <c r="AR925" s="106" t="s">
        <v>190</v>
      </c>
      <c r="AT925" s="106" t="s">
        <v>111</v>
      </c>
      <c r="AU925" s="106" t="s">
        <v>116</v>
      </c>
      <c r="AY925" s="12" t="s">
        <v>109</v>
      </c>
      <c r="BE925" s="107">
        <f t="shared" si="142"/>
        <v>0</v>
      </c>
      <c r="BF925" s="107">
        <f t="shared" si="143"/>
        <v>0</v>
      </c>
      <c r="BG925" s="107">
        <f t="shared" si="144"/>
        <v>0</v>
      </c>
      <c r="BH925" s="107">
        <f t="shared" si="145"/>
        <v>0</v>
      </c>
      <c r="BI925" s="107">
        <f t="shared" si="146"/>
        <v>0</v>
      </c>
      <c r="BJ925" s="12" t="s">
        <v>116</v>
      </c>
      <c r="BK925" s="107">
        <f t="shared" si="147"/>
        <v>0</v>
      </c>
      <c r="BL925" s="12" t="s">
        <v>190</v>
      </c>
      <c r="BM925" s="106" t="s">
        <v>1445</v>
      </c>
    </row>
    <row r="926" spans="1:65" s="2" customFormat="1" ht="24.2" customHeight="1" x14ac:dyDescent="0.2">
      <c r="A926" s="20"/>
      <c r="B926" s="95"/>
      <c r="C926" s="96">
        <v>260</v>
      </c>
      <c r="D926" s="136" t="s">
        <v>216</v>
      </c>
      <c r="E926" s="137" t="s">
        <v>1446</v>
      </c>
      <c r="F926" s="138" t="s">
        <v>1447</v>
      </c>
      <c r="G926" s="139" t="s">
        <v>1239</v>
      </c>
      <c r="H926" s="140">
        <v>1</v>
      </c>
      <c r="I926" s="140"/>
      <c r="J926" s="140">
        <f t="shared" si="154"/>
        <v>0</v>
      </c>
      <c r="K926" s="141"/>
      <c r="L926" s="142"/>
      <c r="M926" s="143" t="s">
        <v>0</v>
      </c>
      <c r="N926" s="144" t="s">
        <v>24</v>
      </c>
      <c r="O926" s="104">
        <v>0</v>
      </c>
      <c r="P926" s="104">
        <f t="shared" si="139"/>
        <v>0</v>
      </c>
      <c r="Q926" s="104">
        <v>0</v>
      </c>
      <c r="R926" s="104">
        <f t="shared" si="140"/>
        <v>0</v>
      </c>
      <c r="S926" s="104">
        <v>0</v>
      </c>
      <c r="T926" s="105">
        <f t="shared" si="141"/>
        <v>0</v>
      </c>
      <c r="U926" s="20"/>
      <c r="V926" s="20"/>
      <c r="W926" s="20"/>
      <c r="X926" s="20"/>
      <c r="Y926" s="20"/>
      <c r="Z926" s="20"/>
      <c r="AA926" s="20"/>
      <c r="AB926" s="20"/>
      <c r="AC926" s="20"/>
      <c r="AD926" s="20"/>
      <c r="AE926" s="20"/>
      <c r="AR926" s="106" t="s">
        <v>305</v>
      </c>
      <c r="AT926" s="106" t="s">
        <v>216</v>
      </c>
      <c r="AU926" s="106" t="s">
        <v>116</v>
      </c>
      <c r="AY926" s="12" t="s">
        <v>109</v>
      </c>
      <c r="BE926" s="107">
        <f t="shared" si="142"/>
        <v>0</v>
      </c>
      <c r="BF926" s="107">
        <f t="shared" si="143"/>
        <v>0</v>
      </c>
      <c r="BG926" s="107">
        <f t="shared" si="144"/>
        <v>0</v>
      </c>
      <c r="BH926" s="107">
        <f t="shared" si="145"/>
        <v>0</v>
      </c>
      <c r="BI926" s="107">
        <f t="shared" si="146"/>
        <v>0</v>
      </c>
      <c r="BJ926" s="12" t="s">
        <v>116</v>
      </c>
      <c r="BK926" s="107">
        <f t="shared" si="147"/>
        <v>0</v>
      </c>
      <c r="BL926" s="12" t="s">
        <v>190</v>
      </c>
      <c r="BM926" s="106" t="s">
        <v>1448</v>
      </c>
    </row>
    <row r="927" spans="1:65" s="2" customFormat="1" ht="33" customHeight="1" x14ac:dyDescent="0.2">
      <c r="A927" s="20"/>
      <c r="B927" s="95"/>
      <c r="C927" s="96">
        <v>261</v>
      </c>
      <c r="D927" s="136" t="s">
        <v>216</v>
      </c>
      <c r="E927" s="137" t="s">
        <v>1449</v>
      </c>
      <c r="F927" s="138" t="s">
        <v>1450</v>
      </c>
      <c r="G927" s="139" t="s">
        <v>256</v>
      </c>
      <c r="H927" s="140">
        <v>1</v>
      </c>
      <c r="I927" s="140"/>
      <c r="J927" s="140">
        <f t="shared" si="154"/>
        <v>0</v>
      </c>
      <c r="K927" s="141"/>
      <c r="L927" s="142"/>
      <c r="M927" s="143" t="s">
        <v>0</v>
      </c>
      <c r="N927" s="144" t="s">
        <v>24</v>
      </c>
      <c r="O927" s="104">
        <v>0</v>
      </c>
      <c r="P927" s="104">
        <f t="shared" si="139"/>
        <v>0</v>
      </c>
      <c r="Q927" s="104">
        <v>0</v>
      </c>
      <c r="R927" s="104">
        <f t="shared" si="140"/>
        <v>0</v>
      </c>
      <c r="S927" s="104">
        <v>0</v>
      </c>
      <c r="T927" s="105">
        <f t="shared" si="141"/>
        <v>0</v>
      </c>
      <c r="U927" s="20"/>
      <c r="V927" s="20"/>
      <c r="W927" s="20"/>
      <c r="X927" s="20"/>
      <c r="Y927" s="20"/>
      <c r="Z927" s="20"/>
      <c r="AA927" s="20"/>
      <c r="AB927" s="20"/>
      <c r="AC927" s="20"/>
      <c r="AD927" s="20"/>
      <c r="AE927" s="20"/>
      <c r="AR927" s="106" t="s">
        <v>305</v>
      </c>
      <c r="AT927" s="106" t="s">
        <v>216</v>
      </c>
      <c r="AU927" s="106" t="s">
        <v>116</v>
      </c>
      <c r="AY927" s="12" t="s">
        <v>109</v>
      </c>
      <c r="BE927" s="107">
        <f t="shared" si="142"/>
        <v>0</v>
      </c>
      <c r="BF927" s="107">
        <f t="shared" si="143"/>
        <v>0</v>
      </c>
      <c r="BG927" s="107">
        <f t="shared" si="144"/>
        <v>0</v>
      </c>
      <c r="BH927" s="107">
        <f t="shared" si="145"/>
        <v>0</v>
      </c>
      <c r="BI927" s="107">
        <f t="shared" si="146"/>
        <v>0</v>
      </c>
      <c r="BJ927" s="12" t="s">
        <v>116</v>
      </c>
      <c r="BK927" s="107">
        <f t="shared" si="147"/>
        <v>0</v>
      </c>
      <c r="BL927" s="12" t="s">
        <v>190</v>
      </c>
      <c r="BM927" s="106" t="s">
        <v>1451</v>
      </c>
    </row>
    <row r="928" spans="1:65" s="2" customFormat="1" ht="24.2" customHeight="1" x14ac:dyDescent="0.2">
      <c r="A928" s="20"/>
      <c r="B928" s="95"/>
      <c r="C928" s="96">
        <v>262</v>
      </c>
      <c r="D928" s="136" t="s">
        <v>216</v>
      </c>
      <c r="E928" s="137" t="s">
        <v>1452</v>
      </c>
      <c r="F928" s="138" t="s">
        <v>1453</v>
      </c>
      <c r="G928" s="139" t="s">
        <v>256</v>
      </c>
      <c r="H928" s="140">
        <v>1</v>
      </c>
      <c r="I928" s="140"/>
      <c r="J928" s="140">
        <f t="shared" si="154"/>
        <v>0</v>
      </c>
      <c r="K928" s="141"/>
      <c r="L928" s="142"/>
      <c r="M928" s="143" t="s">
        <v>0</v>
      </c>
      <c r="N928" s="144" t="s">
        <v>24</v>
      </c>
      <c r="O928" s="104">
        <v>0</v>
      </c>
      <c r="P928" s="104">
        <f t="shared" si="139"/>
        <v>0</v>
      </c>
      <c r="Q928" s="104">
        <v>0</v>
      </c>
      <c r="R928" s="104">
        <f t="shared" si="140"/>
        <v>0</v>
      </c>
      <c r="S928" s="104">
        <v>0</v>
      </c>
      <c r="T928" s="105">
        <f t="shared" si="141"/>
        <v>0</v>
      </c>
      <c r="U928" s="20"/>
      <c r="V928" s="20"/>
      <c r="W928" s="20"/>
      <c r="X928" s="20"/>
      <c r="Y928" s="20"/>
      <c r="Z928" s="20"/>
      <c r="AA928" s="20"/>
      <c r="AB928" s="20"/>
      <c r="AC928" s="20"/>
      <c r="AD928" s="20"/>
      <c r="AE928" s="20"/>
      <c r="AR928" s="106" t="s">
        <v>305</v>
      </c>
      <c r="AT928" s="106" t="s">
        <v>216</v>
      </c>
      <c r="AU928" s="106" t="s">
        <v>116</v>
      </c>
      <c r="AY928" s="12" t="s">
        <v>109</v>
      </c>
      <c r="BE928" s="107">
        <f t="shared" si="142"/>
        <v>0</v>
      </c>
      <c r="BF928" s="107">
        <f t="shared" si="143"/>
        <v>0</v>
      </c>
      <c r="BG928" s="107">
        <f t="shared" si="144"/>
        <v>0</v>
      </c>
      <c r="BH928" s="107">
        <f t="shared" si="145"/>
        <v>0</v>
      </c>
      <c r="BI928" s="107">
        <f t="shared" si="146"/>
        <v>0</v>
      </c>
      <c r="BJ928" s="12" t="s">
        <v>116</v>
      </c>
      <c r="BK928" s="107">
        <f t="shared" si="147"/>
        <v>0</v>
      </c>
      <c r="BL928" s="12" t="s">
        <v>190</v>
      </c>
      <c r="BM928" s="106" t="s">
        <v>1454</v>
      </c>
    </row>
    <row r="929" spans="1:65" s="2" customFormat="1" ht="24.2" customHeight="1" x14ac:dyDescent="0.2">
      <c r="A929" s="20"/>
      <c r="B929" s="95"/>
      <c r="C929" s="96">
        <v>263</v>
      </c>
      <c r="D929" s="96" t="s">
        <v>111</v>
      </c>
      <c r="E929" s="97" t="s">
        <v>1455</v>
      </c>
      <c r="F929" s="98" t="s">
        <v>1456</v>
      </c>
      <c r="G929" s="99" t="s">
        <v>950</v>
      </c>
      <c r="H929" s="100">
        <v>166.06700000000001</v>
      </c>
      <c r="I929" s="100"/>
      <c r="J929" s="190">
        <f t="shared" ref="J929" si="155">SUM(H929*I929)</f>
        <v>0</v>
      </c>
      <c r="K929" s="101"/>
      <c r="L929" s="21"/>
      <c r="M929" s="102" t="s">
        <v>0</v>
      </c>
      <c r="N929" s="103" t="s">
        <v>24</v>
      </c>
      <c r="O929" s="104">
        <v>0</v>
      </c>
      <c r="P929" s="104">
        <f t="shared" si="139"/>
        <v>0</v>
      </c>
      <c r="Q929" s="104">
        <v>0</v>
      </c>
      <c r="R929" s="104">
        <f t="shared" si="140"/>
        <v>0</v>
      </c>
      <c r="S929" s="104">
        <v>0</v>
      </c>
      <c r="T929" s="105">
        <f t="shared" si="141"/>
        <v>0</v>
      </c>
      <c r="U929" s="20"/>
      <c r="V929" s="20"/>
      <c r="W929" s="20"/>
      <c r="X929" s="20"/>
      <c r="Y929" s="20"/>
      <c r="Z929" s="20"/>
      <c r="AA929" s="20"/>
      <c r="AB929" s="20"/>
      <c r="AC929" s="20"/>
      <c r="AD929" s="20"/>
      <c r="AE929" s="20"/>
      <c r="AR929" s="106" t="s">
        <v>190</v>
      </c>
      <c r="AT929" s="106" t="s">
        <v>111</v>
      </c>
      <c r="AU929" s="106" t="s">
        <v>116</v>
      </c>
      <c r="AY929" s="12" t="s">
        <v>109</v>
      </c>
      <c r="BE929" s="107">
        <f t="shared" si="142"/>
        <v>0</v>
      </c>
      <c r="BF929" s="107">
        <f t="shared" si="143"/>
        <v>0</v>
      </c>
      <c r="BG929" s="107">
        <f t="shared" si="144"/>
        <v>0</v>
      </c>
      <c r="BH929" s="107">
        <f t="shared" si="145"/>
        <v>0</v>
      </c>
      <c r="BI929" s="107">
        <f t="shared" si="146"/>
        <v>0</v>
      </c>
      <c r="BJ929" s="12" t="s">
        <v>116</v>
      </c>
      <c r="BK929" s="107">
        <f t="shared" si="147"/>
        <v>0</v>
      </c>
      <c r="BL929" s="12" t="s">
        <v>190</v>
      </c>
      <c r="BM929" s="106" t="s">
        <v>1457</v>
      </c>
    </row>
    <row r="930" spans="1:65" s="7" customFormat="1" ht="22.9" customHeight="1" x14ac:dyDescent="0.2">
      <c r="B930" s="85"/>
      <c r="D930" s="86" t="s">
        <v>40</v>
      </c>
      <c r="E930" s="94" t="s">
        <v>1458</v>
      </c>
      <c r="F930" s="94" t="s">
        <v>1459</v>
      </c>
      <c r="I930" s="178"/>
      <c r="J930" s="180">
        <f>SUM(J931:J943)</f>
        <v>0</v>
      </c>
      <c r="L930" s="85"/>
      <c r="M930" s="88"/>
      <c r="N930" s="89"/>
      <c r="O930" s="89"/>
      <c r="P930" s="90">
        <f>SUM(P931:P943)</f>
        <v>0</v>
      </c>
      <c r="Q930" s="89"/>
      <c r="R930" s="90">
        <f>SUM(R931:R943)</f>
        <v>0</v>
      </c>
      <c r="S930" s="89"/>
      <c r="T930" s="91">
        <f>SUM(T931:T943)</f>
        <v>0</v>
      </c>
      <c r="AR930" s="86" t="s">
        <v>116</v>
      </c>
      <c r="AT930" s="92" t="s">
        <v>40</v>
      </c>
      <c r="AU930" s="92" t="s">
        <v>42</v>
      </c>
      <c r="AY930" s="86" t="s">
        <v>109</v>
      </c>
      <c r="BK930" s="93">
        <f>SUM(BK931:BK943)</f>
        <v>0</v>
      </c>
    </row>
    <row r="931" spans="1:65" s="2" customFormat="1" ht="24.2" customHeight="1" x14ac:dyDescent="0.2">
      <c r="A931" s="20"/>
      <c r="B931" s="95"/>
      <c r="C931" s="96">
        <v>264</v>
      </c>
      <c r="D931" s="96" t="s">
        <v>111</v>
      </c>
      <c r="E931" s="97" t="s">
        <v>1460</v>
      </c>
      <c r="F931" s="98" t="s">
        <v>1461</v>
      </c>
      <c r="G931" s="99" t="s">
        <v>362</v>
      </c>
      <c r="H931" s="100">
        <v>36</v>
      </c>
      <c r="I931" s="100"/>
      <c r="J931" s="190">
        <f t="shared" ref="J931:J934" si="156">SUM(H931*I931)</f>
        <v>0</v>
      </c>
      <c r="K931" s="101"/>
      <c r="L931" s="21"/>
      <c r="M931" s="102" t="s">
        <v>0</v>
      </c>
      <c r="N931" s="103" t="s">
        <v>24</v>
      </c>
      <c r="O931" s="104">
        <v>0</v>
      </c>
      <c r="P931" s="104">
        <f>O931*H931</f>
        <v>0</v>
      </c>
      <c r="Q931" s="104">
        <v>0</v>
      </c>
      <c r="R931" s="104">
        <f>Q931*H931</f>
        <v>0</v>
      </c>
      <c r="S931" s="104">
        <v>0</v>
      </c>
      <c r="T931" s="105">
        <f>S931*H931</f>
        <v>0</v>
      </c>
      <c r="U931" s="20"/>
      <c r="V931" s="20"/>
      <c r="W931" s="20"/>
      <c r="X931" s="20"/>
      <c r="Y931" s="20"/>
      <c r="Z931" s="20"/>
      <c r="AA931" s="20"/>
      <c r="AB931" s="20"/>
      <c r="AC931" s="20"/>
      <c r="AD931" s="20"/>
      <c r="AE931" s="20"/>
      <c r="AR931" s="106" t="s">
        <v>190</v>
      </c>
      <c r="AT931" s="106" t="s">
        <v>111</v>
      </c>
      <c r="AU931" s="106" t="s">
        <v>116</v>
      </c>
      <c r="AY931" s="12" t="s">
        <v>109</v>
      </c>
      <c r="BE931" s="107">
        <f>IF(N931="základná",J931,0)</f>
        <v>0</v>
      </c>
      <c r="BF931" s="107">
        <f>IF(N931="znížená",J931,0)</f>
        <v>0</v>
      </c>
      <c r="BG931" s="107">
        <f>IF(N931="zákl. prenesená",J931,0)</f>
        <v>0</v>
      </c>
      <c r="BH931" s="107">
        <f>IF(N931="zníž. prenesená",J931,0)</f>
        <v>0</v>
      </c>
      <c r="BI931" s="107">
        <f>IF(N931="nulová",J931,0)</f>
        <v>0</v>
      </c>
      <c r="BJ931" s="12" t="s">
        <v>116</v>
      </c>
      <c r="BK931" s="107">
        <f>ROUND(I931*H931,2)</f>
        <v>0</v>
      </c>
      <c r="BL931" s="12" t="s">
        <v>190</v>
      </c>
      <c r="BM931" s="106" t="s">
        <v>1462</v>
      </c>
    </row>
    <row r="932" spans="1:65" s="2" customFormat="1" ht="24.2" customHeight="1" x14ac:dyDescent="0.2">
      <c r="A932" s="20"/>
      <c r="B932" s="95"/>
      <c r="C932" s="96">
        <v>265</v>
      </c>
      <c r="D932" s="96" t="s">
        <v>111</v>
      </c>
      <c r="E932" s="97" t="s">
        <v>1463</v>
      </c>
      <c r="F932" s="98" t="s">
        <v>1464</v>
      </c>
      <c r="G932" s="99" t="s">
        <v>362</v>
      </c>
      <c r="H932" s="100">
        <v>8</v>
      </c>
      <c r="I932" s="100"/>
      <c r="J932" s="190">
        <f t="shared" si="156"/>
        <v>0</v>
      </c>
      <c r="K932" s="101"/>
      <c r="L932" s="21"/>
      <c r="M932" s="102" t="s">
        <v>0</v>
      </c>
      <c r="N932" s="103" t="s">
        <v>24</v>
      </c>
      <c r="O932" s="104">
        <v>0</v>
      </c>
      <c r="P932" s="104">
        <f>O932*H932</f>
        <v>0</v>
      </c>
      <c r="Q932" s="104">
        <v>0</v>
      </c>
      <c r="R932" s="104">
        <f>Q932*H932</f>
        <v>0</v>
      </c>
      <c r="S932" s="104">
        <v>0</v>
      </c>
      <c r="T932" s="105">
        <f>S932*H932</f>
        <v>0</v>
      </c>
      <c r="U932" s="20"/>
      <c r="V932" s="20"/>
      <c r="W932" s="20"/>
      <c r="X932" s="20"/>
      <c r="Y932" s="20"/>
      <c r="Z932" s="20"/>
      <c r="AA932" s="20"/>
      <c r="AB932" s="20"/>
      <c r="AC932" s="20"/>
      <c r="AD932" s="20"/>
      <c r="AE932" s="20"/>
      <c r="AR932" s="106" t="s">
        <v>190</v>
      </c>
      <c r="AT932" s="106" t="s">
        <v>111</v>
      </c>
      <c r="AU932" s="106" t="s">
        <v>116</v>
      </c>
      <c r="AY932" s="12" t="s">
        <v>109</v>
      </c>
      <c r="BE932" s="107">
        <f>IF(N932="základná",J932,0)</f>
        <v>0</v>
      </c>
      <c r="BF932" s="107">
        <f>IF(N932="znížená",J932,0)</f>
        <v>0</v>
      </c>
      <c r="BG932" s="107">
        <f>IF(N932="zákl. prenesená",J932,0)</f>
        <v>0</v>
      </c>
      <c r="BH932" s="107">
        <f>IF(N932="zníž. prenesená",J932,0)</f>
        <v>0</v>
      </c>
      <c r="BI932" s="107">
        <f>IF(N932="nulová",J932,0)</f>
        <v>0</v>
      </c>
      <c r="BJ932" s="12" t="s">
        <v>116</v>
      </c>
      <c r="BK932" s="107">
        <f>ROUND(I932*H932,2)</f>
        <v>0</v>
      </c>
      <c r="BL932" s="12" t="s">
        <v>190</v>
      </c>
      <c r="BM932" s="106" t="s">
        <v>1465</v>
      </c>
    </row>
    <row r="933" spans="1:65" s="2" customFormat="1" ht="24.2" customHeight="1" x14ac:dyDescent="0.2">
      <c r="A933" s="20"/>
      <c r="B933" s="95"/>
      <c r="C933" s="96">
        <v>266</v>
      </c>
      <c r="D933" s="96" t="s">
        <v>111</v>
      </c>
      <c r="E933" s="97" t="s">
        <v>1466</v>
      </c>
      <c r="F933" s="98" t="s">
        <v>1467</v>
      </c>
      <c r="G933" s="99" t="s">
        <v>362</v>
      </c>
      <c r="H933" s="100">
        <v>120</v>
      </c>
      <c r="I933" s="100"/>
      <c r="J933" s="190">
        <f t="shared" si="156"/>
        <v>0</v>
      </c>
      <c r="K933" s="101"/>
      <c r="L933" s="21"/>
      <c r="M933" s="102" t="s">
        <v>0</v>
      </c>
      <c r="N933" s="103" t="s">
        <v>24</v>
      </c>
      <c r="O933" s="104">
        <v>0</v>
      </c>
      <c r="P933" s="104">
        <f>O933*H933</f>
        <v>0</v>
      </c>
      <c r="Q933" s="104">
        <v>0</v>
      </c>
      <c r="R933" s="104">
        <f>Q933*H933</f>
        <v>0</v>
      </c>
      <c r="S933" s="104">
        <v>0</v>
      </c>
      <c r="T933" s="105">
        <f>S933*H933</f>
        <v>0</v>
      </c>
      <c r="U933" s="20"/>
      <c r="V933" s="20"/>
      <c r="W933" s="20"/>
      <c r="X933" s="20"/>
      <c r="Y933" s="20"/>
      <c r="Z933" s="20"/>
      <c r="AA933" s="20"/>
      <c r="AB933" s="20"/>
      <c r="AC933" s="20"/>
      <c r="AD933" s="20"/>
      <c r="AE933" s="20"/>
      <c r="AR933" s="106" t="s">
        <v>190</v>
      </c>
      <c r="AT933" s="106" t="s">
        <v>111</v>
      </c>
      <c r="AU933" s="106" t="s">
        <v>116</v>
      </c>
      <c r="AY933" s="12" t="s">
        <v>109</v>
      </c>
      <c r="BE933" s="107">
        <f>IF(N933="základná",J933,0)</f>
        <v>0</v>
      </c>
      <c r="BF933" s="107">
        <f>IF(N933="znížená",J933,0)</f>
        <v>0</v>
      </c>
      <c r="BG933" s="107">
        <f>IF(N933="zákl. prenesená",J933,0)</f>
        <v>0</v>
      </c>
      <c r="BH933" s="107">
        <f>IF(N933="zníž. prenesená",J933,0)</f>
        <v>0</v>
      </c>
      <c r="BI933" s="107">
        <f>IF(N933="nulová",J933,0)</f>
        <v>0</v>
      </c>
      <c r="BJ933" s="12" t="s">
        <v>116</v>
      </c>
      <c r="BK933" s="107">
        <f>ROUND(I933*H933,2)</f>
        <v>0</v>
      </c>
      <c r="BL933" s="12" t="s">
        <v>190</v>
      </c>
      <c r="BM933" s="106" t="s">
        <v>1468</v>
      </c>
    </row>
    <row r="934" spans="1:65" s="2" customFormat="1" ht="24.2" customHeight="1" x14ac:dyDescent="0.2">
      <c r="A934" s="20"/>
      <c r="B934" s="95"/>
      <c r="C934" s="96">
        <v>267</v>
      </c>
      <c r="D934" s="96" t="s">
        <v>111</v>
      </c>
      <c r="E934" s="97" t="s">
        <v>1469</v>
      </c>
      <c r="F934" s="98" t="s">
        <v>1470</v>
      </c>
      <c r="G934" s="99" t="s">
        <v>362</v>
      </c>
      <c r="H934" s="100">
        <v>65</v>
      </c>
      <c r="I934" s="100"/>
      <c r="J934" s="190">
        <f t="shared" si="156"/>
        <v>0</v>
      </c>
      <c r="K934" s="101"/>
      <c r="L934" s="21"/>
      <c r="M934" s="102" t="s">
        <v>0</v>
      </c>
      <c r="N934" s="103" t="s">
        <v>24</v>
      </c>
      <c r="O934" s="104">
        <v>0</v>
      </c>
      <c r="P934" s="104">
        <f>O934*H934</f>
        <v>0</v>
      </c>
      <c r="Q934" s="104">
        <v>0</v>
      </c>
      <c r="R934" s="104">
        <f>Q934*H934</f>
        <v>0</v>
      </c>
      <c r="S934" s="104">
        <v>0</v>
      </c>
      <c r="T934" s="105">
        <f>S934*H934</f>
        <v>0</v>
      </c>
      <c r="U934" s="20"/>
      <c r="V934" s="20"/>
      <c r="W934" s="20"/>
      <c r="X934" s="20"/>
      <c r="Y934" s="20"/>
      <c r="Z934" s="20"/>
      <c r="AA934" s="20"/>
      <c r="AB934" s="20"/>
      <c r="AC934" s="20"/>
      <c r="AD934" s="20"/>
      <c r="AE934" s="20"/>
      <c r="AR934" s="106" t="s">
        <v>190</v>
      </c>
      <c r="AT934" s="106" t="s">
        <v>111</v>
      </c>
      <c r="AU934" s="106" t="s">
        <v>116</v>
      </c>
      <c r="AY934" s="12" t="s">
        <v>109</v>
      </c>
      <c r="BE934" s="107">
        <f>IF(N934="základná",J934,0)</f>
        <v>0</v>
      </c>
      <c r="BF934" s="107">
        <f>IF(N934="znížená",J934,0)</f>
        <v>0</v>
      </c>
      <c r="BG934" s="107">
        <f>IF(N934="zákl. prenesená",J934,0)</f>
        <v>0</v>
      </c>
      <c r="BH934" s="107">
        <f>IF(N934="zníž. prenesená",J934,0)</f>
        <v>0</v>
      </c>
      <c r="BI934" s="107">
        <f>IF(N934="nulová",J934,0)</f>
        <v>0</v>
      </c>
      <c r="BJ934" s="12" t="s">
        <v>116</v>
      </c>
      <c r="BK934" s="107">
        <f>ROUND(I934*H934,2)</f>
        <v>0</v>
      </c>
      <c r="BL934" s="12" t="s">
        <v>190</v>
      </c>
      <c r="BM934" s="106" t="s">
        <v>1471</v>
      </c>
    </row>
    <row r="935" spans="1:65" s="9" customFormat="1" x14ac:dyDescent="0.2">
      <c r="B935" s="115"/>
      <c r="D935" s="109" t="s">
        <v>117</v>
      </c>
      <c r="E935" s="116" t="s">
        <v>0</v>
      </c>
      <c r="F935" s="117" t="s">
        <v>1472</v>
      </c>
      <c r="H935" s="118">
        <v>65</v>
      </c>
      <c r="I935" s="118"/>
      <c r="J935" s="118"/>
      <c r="L935" s="115"/>
      <c r="M935" s="119"/>
      <c r="N935" s="120"/>
      <c r="O935" s="120"/>
      <c r="P935" s="120"/>
      <c r="Q935" s="120"/>
      <c r="R935" s="120"/>
      <c r="S935" s="120"/>
      <c r="T935" s="121"/>
      <c r="AT935" s="116" t="s">
        <v>117</v>
      </c>
      <c r="AU935" s="116" t="s">
        <v>116</v>
      </c>
      <c r="AV935" s="9" t="s">
        <v>116</v>
      </c>
      <c r="AW935" s="9" t="s">
        <v>15</v>
      </c>
      <c r="AX935" s="9" t="s">
        <v>41</v>
      </c>
      <c r="AY935" s="116" t="s">
        <v>109</v>
      </c>
    </row>
    <row r="936" spans="1:65" s="10" customFormat="1" x14ac:dyDescent="0.2">
      <c r="B936" s="122"/>
      <c r="D936" s="109" t="s">
        <v>117</v>
      </c>
      <c r="E936" s="123" t="s">
        <v>0</v>
      </c>
      <c r="F936" s="124" t="s">
        <v>121</v>
      </c>
      <c r="H936" s="125">
        <v>65</v>
      </c>
      <c r="I936" s="125"/>
      <c r="J936" s="125"/>
      <c r="L936" s="122"/>
      <c r="M936" s="126"/>
      <c r="N936" s="127"/>
      <c r="O936" s="127"/>
      <c r="P936" s="127"/>
      <c r="Q936" s="127"/>
      <c r="R936" s="127"/>
      <c r="S936" s="127"/>
      <c r="T936" s="128"/>
      <c r="AT936" s="123" t="s">
        <v>117</v>
      </c>
      <c r="AU936" s="123" t="s">
        <v>116</v>
      </c>
      <c r="AV936" s="10" t="s">
        <v>115</v>
      </c>
      <c r="AW936" s="10" t="s">
        <v>15</v>
      </c>
      <c r="AX936" s="10" t="s">
        <v>42</v>
      </c>
      <c r="AY936" s="123" t="s">
        <v>109</v>
      </c>
    </row>
    <row r="937" spans="1:65" s="2" customFormat="1" ht="24.2" customHeight="1" x14ac:dyDescent="0.2">
      <c r="A937" s="20"/>
      <c r="B937" s="95"/>
      <c r="C937" s="96">
        <v>268</v>
      </c>
      <c r="D937" s="96" t="s">
        <v>111</v>
      </c>
      <c r="E937" s="97" t="s">
        <v>1473</v>
      </c>
      <c r="F937" s="98" t="s">
        <v>1474</v>
      </c>
      <c r="G937" s="99" t="s">
        <v>362</v>
      </c>
      <c r="H937" s="100">
        <v>63</v>
      </c>
      <c r="I937" s="100"/>
      <c r="J937" s="190">
        <f t="shared" ref="J937:J943" si="157">SUM(H937*I937)</f>
        <v>0</v>
      </c>
      <c r="K937" s="101"/>
      <c r="L937" s="21"/>
      <c r="M937" s="102" t="s">
        <v>0</v>
      </c>
      <c r="N937" s="103" t="s">
        <v>24</v>
      </c>
      <c r="O937" s="104">
        <v>0</v>
      </c>
      <c r="P937" s="104">
        <f t="shared" ref="P937:P943" si="158">O937*H937</f>
        <v>0</v>
      </c>
      <c r="Q937" s="104">
        <v>0</v>
      </c>
      <c r="R937" s="104">
        <f t="shared" ref="R937:R943" si="159">Q937*H937</f>
        <v>0</v>
      </c>
      <c r="S937" s="104">
        <v>0</v>
      </c>
      <c r="T937" s="105">
        <f t="shared" ref="T937:T943" si="160">S937*H937</f>
        <v>0</v>
      </c>
      <c r="U937" s="20"/>
      <c r="V937" s="20"/>
      <c r="W937" s="20"/>
      <c r="X937" s="20"/>
      <c r="Y937" s="20"/>
      <c r="Z937" s="20"/>
      <c r="AA937" s="20"/>
      <c r="AB937" s="20"/>
      <c r="AC937" s="20"/>
      <c r="AD937" s="20"/>
      <c r="AE937" s="20"/>
      <c r="AR937" s="106" t="s">
        <v>190</v>
      </c>
      <c r="AT937" s="106" t="s">
        <v>111</v>
      </c>
      <c r="AU937" s="106" t="s">
        <v>116</v>
      </c>
      <c r="AY937" s="12" t="s">
        <v>109</v>
      </c>
      <c r="BE937" s="107">
        <f t="shared" ref="BE937:BE943" si="161">IF(N937="základná",J937,0)</f>
        <v>0</v>
      </c>
      <c r="BF937" s="107">
        <f t="shared" ref="BF937:BF943" si="162">IF(N937="znížená",J937,0)</f>
        <v>0</v>
      </c>
      <c r="BG937" s="107">
        <f t="shared" ref="BG937:BG943" si="163">IF(N937="zákl. prenesená",J937,0)</f>
        <v>0</v>
      </c>
      <c r="BH937" s="107">
        <f t="shared" ref="BH937:BH943" si="164">IF(N937="zníž. prenesená",J937,0)</f>
        <v>0</v>
      </c>
      <c r="BI937" s="107">
        <f t="shared" ref="BI937:BI943" si="165">IF(N937="nulová",J937,0)</f>
        <v>0</v>
      </c>
      <c r="BJ937" s="12" t="s">
        <v>116</v>
      </c>
      <c r="BK937" s="107">
        <f t="shared" ref="BK937:BK943" si="166">ROUND(I937*H937,2)</f>
        <v>0</v>
      </c>
      <c r="BL937" s="12" t="s">
        <v>190</v>
      </c>
      <c r="BM937" s="106" t="s">
        <v>1475</v>
      </c>
    </row>
    <row r="938" spans="1:65" s="2" customFormat="1" ht="24.2" customHeight="1" x14ac:dyDescent="0.2">
      <c r="A938" s="20"/>
      <c r="B938" s="95"/>
      <c r="C938" s="96">
        <v>269</v>
      </c>
      <c r="D938" s="96" t="s">
        <v>111</v>
      </c>
      <c r="E938" s="97" t="s">
        <v>1476</v>
      </c>
      <c r="F938" s="98" t="s">
        <v>1477</v>
      </c>
      <c r="G938" s="99" t="s">
        <v>362</v>
      </c>
      <c r="H938" s="100">
        <v>120</v>
      </c>
      <c r="I938" s="100"/>
      <c r="J938" s="190">
        <f t="shared" si="157"/>
        <v>0</v>
      </c>
      <c r="K938" s="101"/>
      <c r="L938" s="21"/>
      <c r="M938" s="102" t="s">
        <v>0</v>
      </c>
      <c r="N938" s="103" t="s">
        <v>24</v>
      </c>
      <c r="O938" s="104">
        <v>0</v>
      </c>
      <c r="P938" s="104">
        <f t="shared" si="158"/>
        <v>0</v>
      </c>
      <c r="Q938" s="104">
        <v>0</v>
      </c>
      <c r="R938" s="104">
        <f t="shared" si="159"/>
        <v>0</v>
      </c>
      <c r="S938" s="104">
        <v>0</v>
      </c>
      <c r="T938" s="105">
        <f t="shared" si="160"/>
        <v>0</v>
      </c>
      <c r="U938" s="20"/>
      <c r="V938" s="20"/>
      <c r="W938" s="20"/>
      <c r="X938" s="20"/>
      <c r="Y938" s="20"/>
      <c r="Z938" s="20"/>
      <c r="AA938" s="20"/>
      <c r="AB938" s="20"/>
      <c r="AC938" s="20"/>
      <c r="AD938" s="20"/>
      <c r="AE938" s="20"/>
      <c r="AR938" s="106" t="s">
        <v>190</v>
      </c>
      <c r="AT938" s="106" t="s">
        <v>111</v>
      </c>
      <c r="AU938" s="106" t="s">
        <v>116</v>
      </c>
      <c r="AY938" s="12" t="s">
        <v>109</v>
      </c>
      <c r="BE938" s="107">
        <f t="shared" si="161"/>
        <v>0</v>
      </c>
      <c r="BF938" s="107">
        <f t="shared" si="162"/>
        <v>0</v>
      </c>
      <c r="BG938" s="107">
        <f t="shared" si="163"/>
        <v>0</v>
      </c>
      <c r="BH938" s="107">
        <f t="shared" si="164"/>
        <v>0</v>
      </c>
      <c r="BI938" s="107">
        <f t="shared" si="165"/>
        <v>0</v>
      </c>
      <c r="BJ938" s="12" t="s">
        <v>116</v>
      </c>
      <c r="BK938" s="107">
        <f t="shared" si="166"/>
        <v>0</v>
      </c>
      <c r="BL938" s="12" t="s">
        <v>190</v>
      </c>
      <c r="BM938" s="106" t="s">
        <v>1478</v>
      </c>
    </row>
    <row r="939" spans="1:65" s="2" customFormat="1" ht="24.2" customHeight="1" x14ac:dyDescent="0.2">
      <c r="A939" s="20"/>
      <c r="B939" s="95"/>
      <c r="C939" s="96">
        <v>270</v>
      </c>
      <c r="D939" s="96" t="s">
        <v>111</v>
      </c>
      <c r="E939" s="97" t="s">
        <v>1479</v>
      </c>
      <c r="F939" s="98" t="s">
        <v>1480</v>
      </c>
      <c r="G939" s="99" t="s">
        <v>362</v>
      </c>
      <c r="H939" s="100">
        <v>36</v>
      </c>
      <c r="I939" s="100"/>
      <c r="J939" s="190">
        <f t="shared" si="157"/>
        <v>0</v>
      </c>
      <c r="K939" s="101"/>
      <c r="L939" s="21"/>
      <c r="M939" s="102" t="s">
        <v>0</v>
      </c>
      <c r="N939" s="103" t="s">
        <v>24</v>
      </c>
      <c r="O939" s="104">
        <v>0</v>
      </c>
      <c r="P939" s="104">
        <f t="shared" si="158"/>
        <v>0</v>
      </c>
      <c r="Q939" s="104">
        <v>0</v>
      </c>
      <c r="R939" s="104">
        <f t="shared" si="159"/>
        <v>0</v>
      </c>
      <c r="S939" s="104">
        <v>0</v>
      </c>
      <c r="T939" s="105">
        <f t="shared" si="160"/>
        <v>0</v>
      </c>
      <c r="U939" s="20"/>
      <c r="V939" s="20"/>
      <c r="W939" s="20"/>
      <c r="X939" s="20"/>
      <c r="Y939" s="20"/>
      <c r="Z939" s="20"/>
      <c r="AA939" s="20"/>
      <c r="AB939" s="20"/>
      <c r="AC939" s="20"/>
      <c r="AD939" s="20"/>
      <c r="AE939" s="20"/>
      <c r="AR939" s="106" t="s">
        <v>190</v>
      </c>
      <c r="AT939" s="106" t="s">
        <v>111</v>
      </c>
      <c r="AU939" s="106" t="s">
        <v>116</v>
      </c>
      <c r="AY939" s="12" t="s">
        <v>109</v>
      </c>
      <c r="BE939" s="107">
        <f t="shared" si="161"/>
        <v>0</v>
      </c>
      <c r="BF939" s="107">
        <f t="shared" si="162"/>
        <v>0</v>
      </c>
      <c r="BG939" s="107">
        <f t="shared" si="163"/>
        <v>0</v>
      </c>
      <c r="BH939" s="107">
        <f t="shared" si="164"/>
        <v>0</v>
      </c>
      <c r="BI939" s="107">
        <f t="shared" si="165"/>
        <v>0</v>
      </c>
      <c r="BJ939" s="12" t="s">
        <v>116</v>
      </c>
      <c r="BK939" s="107">
        <f t="shared" si="166"/>
        <v>0</v>
      </c>
      <c r="BL939" s="12" t="s">
        <v>190</v>
      </c>
      <c r="BM939" s="106" t="s">
        <v>1481</v>
      </c>
    </row>
    <row r="940" spans="1:65" s="2" customFormat="1" ht="24.2" customHeight="1" x14ac:dyDescent="0.2">
      <c r="A940" s="20"/>
      <c r="B940" s="95"/>
      <c r="C940" s="96">
        <v>271</v>
      </c>
      <c r="D940" s="96" t="s">
        <v>111</v>
      </c>
      <c r="E940" s="97" t="s">
        <v>1482</v>
      </c>
      <c r="F940" s="98" t="s">
        <v>1483</v>
      </c>
      <c r="G940" s="99" t="s">
        <v>362</v>
      </c>
      <c r="H940" s="100">
        <v>20</v>
      </c>
      <c r="I940" s="100"/>
      <c r="J940" s="190">
        <f t="shared" si="157"/>
        <v>0</v>
      </c>
      <c r="K940" s="101"/>
      <c r="L940" s="21"/>
      <c r="M940" s="102" t="s">
        <v>0</v>
      </c>
      <c r="N940" s="103" t="s">
        <v>24</v>
      </c>
      <c r="O940" s="104">
        <v>0</v>
      </c>
      <c r="P940" s="104">
        <f t="shared" si="158"/>
        <v>0</v>
      </c>
      <c r="Q940" s="104">
        <v>0</v>
      </c>
      <c r="R940" s="104">
        <f t="shared" si="159"/>
        <v>0</v>
      </c>
      <c r="S940" s="104">
        <v>0</v>
      </c>
      <c r="T940" s="105">
        <f t="shared" si="160"/>
        <v>0</v>
      </c>
      <c r="U940" s="20"/>
      <c r="V940" s="20"/>
      <c r="W940" s="20"/>
      <c r="X940" s="20"/>
      <c r="Y940" s="20"/>
      <c r="Z940" s="20"/>
      <c r="AA940" s="20"/>
      <c r="AB940" s="20"/>
      <c r="AC940" s="20"/>
      <c r="AD940" s="20"/>
      <c r="AE940" s="20"/>
      <c r="AR940" s="106" t="s">
        <v>190</v>
      </c>
      <c r="AT940" s="106" t="s">
        <v>111</v>
      </c>
      <c r="AU940" s="106" t="s">
        <v>116</v>
      </c>
      <c r="AY940" s="12" t="s">
        <v>109</v>
      </c>
      <c r="BE940" s="107">
        <f t="shared" si="161"/>
        <v>0</v>
      </c>
      <c r="BF940" s="107">
        <f t="shared" si="162"/>
        <v>0</v>
      </c>
      <c r="BG940" s="107">
        <f t="shared" si="163"/>
        <v>0</v>
      </c>
      <c r="BH940" s="107">
        <f t="shared" si="164"/>
        <v>0</v>
      </c>
      <c r="BI940" s="107">
        <f t="shared" si="165"/>
        <v>0</v>
      </c>
      <c r="BJ940" s="12" t="s">
        <v>116</v>
      </c>
      <c r="BK940" s="107">
        <f t="shared" si="166"/>
        <v>0</v>
      </c>
      <c r="BL940" s="12" t="s">
        <v>190</v>
      </c>
      <c r="BM940" s="106" t="s">
        <v>1484</v>
      </c>
    </row>
    <row r="941" spans="1:65" s="2" customFormat="1" ht="21.75" customHeight="1" x14ac:dyDescent="0.2">
      <c r="A941" s="20"/>
      <c r="B941" s="95"/>
      <c r="C941" s="96">
        <v>272</v>
      </c>
      <c r="D941" s="96" t="s">
        <v>111</v>
      </c>
      <c r="E941" s="97" t="s">
        <v>1485</v>
      </c>
      <c r="F941" s="98" t="s">
        <v>1486</v>
      </c>
      <c r="G941" s="99" t="s">
        <v>362</v>
      </c>
      <c r="H941" s="100">
        <v>402</v>
      </c>
      <c r="I941" s="100"/>
      <c r="J941" s="190">
        <f t="shared" si="157"/>
        <v>0</v>
      </c>
      <c r="K941" s="101"/>
      <c r="L941" s="21"/>
      <c r="M941" s="102" t="s">
        <v>0</v>
      </c>
      <c r="N941" s="103" t="s">
        <v>24</v>
      </c>
      <c r="O941" s="104">
        <v>0</v>
      </c>
      <c r="P941" s="104">
        <f t="shared" si="158"/>
        <v>0</v>
      </c>
      <c r="Q941" s="104">
        <v>0</v>
      </c>
      <c r="R941" s="104">
        <f t="shared" si="159"/>
        <v>0</v>
      </c>
      <c r="S941" s="104">
        <v>0</v>
      </c>
      <c r="T941" s="105">
        <f t="shared" si="160"/>
        <v>0</v>
      </c>
      <c r="U941" s="20"/>
      <c r="V941" s="20"/>
      <c r="W941" s="20"/>
      <c r="X941" s="20"/>
      <c r="Y941" s="20"/>
      <c r="Z941" s="20"/>
      <c r="AA941" s="20"/>
      <c r="AB941" s="20"/>
      <c r="AC941" s="20"/>
      <c r="AD941" s="20"/>
      <c r="AE941" s="20"/>
      <c r="AR941" s="106" t="s">
        <v>190</v>
      </c>
      <c r="AT941" s="106" t="s">
        <v>111</v>
      </c>
      <c r="AU941" s="106" t="s">
        <v>116</v>
      </c>
      <c r="AY941" s="12" t="s">
        <v>109</v>
      </c>
      <c r="BE941" s="107">
        <f t="shared" si="161"/>
        <v>0</v>
      </c>
      <c r="BF941" s="107">
        <f t="shared" si="162"/>
        <v>0</v>
      </c>
      <c r="BG941" s="107">
        <f t="shared" si="163"/>
        <v>0</v>
      </c>
      <c r="BH941" s="107">
        <f t="shared" si="164"/>
        <v>0</v>
      </c>
      <c r="BI941" s="107">
        <f t="shared" si="165"/>
        <v>0</v>
      </c>
      <c r="BJ941" s="12" t="s">
        <v>116</v>
      </c>
      <c r="BK941" s="107">
        <f t="shared" si="166"/>
        <v>0</v>
      </c>
      <c r="BL941" s="12" t="s">
        <v>190</v>
      </c>
      <c r="BM941" s="106" t="s">
        <v>1487</v>
      </c>
    </row>
    <row r="942" spans="1:65" s="2" customFormat="1" ht="16.5" customHeight="1" x14ac:dyDescent="0.2">
      <c r="A942" s="20"/>
      <c r="B942" s="95"/>
      <c r="C942" s="96">
        <v>273</v>
      </c>
      <c r="D942" s="96" t="s">
        <v>111</v>
      </c>
      <c r="E942" s="97" t="s">
        <v>1488</v>
      </c>
      <c r="F942" s="98" t="s">
        <v>1489</v>
      </c>
      <c r="G942" s="99" t="s">
        <v>219</v>
      </c>
      <c r="H942" s="100">
        <v>650</v>
      </c>
      <c r="I942" s="100"/>
      <c r="J942" s="190">
        <f t="shared" si="157"/>
        <v>0</v>
      </c>
      <c r="K942" s="101"/>
      <c r="L942" s="21"/>
      <c r="M942" s="102" t="s">
        <v>0</v>
      </c>
      <c r="N942" s="103" t="s">
        <v>24</v>
      </c>
      <c r="O942" s="104">
        <v>0</v>
      </c>
      <c r="P942" s="104">
        <f t="shared" si="158"/>
        <v>0</v>
      </c>
      <c r="Q942" s="104">
        <v>0</v>
      </c>
      <c r="R942" s="104">
        <f t="shared" si="159"/>
        <v>0</v>
      </c>
      <c r="S942" s="104">
        <v>0</v>
      </c>
      <c r="T942" s="105">
        <f t="shared" si="160"/>
        <v>0</v>
      </c>
      <c r="U942" s="20"/>
      <c r="V942" s="20"/>
      <c r="W942" s="20"/>
      <c r="X942" s="20"/>
      <c r="Y942" s="20"/>
      <c r="Z942" s="20"/>
      <c r="AA942" s="20"/>
      <c r="AB942" s="20"/>
      <c r="AC942" s="20"/>
      <c r="AD942" s="20"/>
      <c r="AE942" s="20"/>
      <c r="AR942" s="106" t="s">
        <v>190</v>
      </c>
      <c r="AT942" s="106" t="s">
        <v>111</v>
      </c>
      <c r="AU942" s="106" t="s">
        <v>116</v>
      </c>
      <c r="AY942" s="12" t="s">
        <v>109</v>
      </c>
      <c r="BE942" s="107">
        <f t="shared" si="161"/>
        <v>0</v>
      </c>
      <c r="BF942" s="107">
        <f t="shared" si="162"/>
        <v>0</v>
      </c>
      <c r="BG942" s="107">
        <f t="shared" si="163"/>
        <v>0</v>
      </c>
      <c r="BH942" s="107">
        <f t="shared" si="164"/>
        <v>0</v>
      </c>
      <c r="BI942" s="107">
        <f t="shared" si="165"/>
        <v>0</v>
      </c>
      <c r="BJ942" s="12" t="s">
        <v>116</v>
      </c>
      <c r="BK942" s="107">
        <f t="shared" si="166"/>
        <v>0</v>
      </c>
      <c r="BL942" s="12" t="s">
        <v>190</v>
      </c>
      <c r="BM942" s="106" t="s">
        <v>1490</v>
      </c>
    </row>
    <row r="943" spans="1:65" s="2" customFormat="1" ht="24.2" customHeight="1" x14ac:dyDescent="0.2">
      <c r="A943" s="20"/>
      <c r="B943" s="95"/>
      <c r="C943" s="96">
        <v>274</v>
      </c>
      <c r="D943" s="96" t="s">
        <v>111</v>
      </c>
      <c r="E943" s="97" t="s">
        <v>1491</v>
      </c>
      <c r="F943" s="98" t="s">
        <v>1492</v>
      </c>
      <c r="G943" s="99" t="s">
        <v>950</v>
      </c>
      <c r="H943" s="100">
        <v>118.583</v>
      </c>
      <c r="I943" s="100"/>
      <c r="J943" s="190">
        <f t="shared" si="157"/>
        <v>0</v>
      </c>
      <c r="K943" s="101"/>
      <c r="L943" s="21"/>
      <c r="M943" s="102" t="s">
        <v>0</v>
      </c>
      <c r="N943" s="103" t="s">
        <v>24</v>
      </c>
      <c r="O943" s="104">
        <v>0</v>
      </c>
      <c r="P943" s="104">
        <f t="shared" si="158"/>
        <v>0</v>
      </c>
      <c r="Q943" s="104">
        <v>0</v>
      </c>
      <c r="R943" s="104">
        <f t="shared" si="159"/>
        <v>0</v>
      </c>
      <c r="S943" s="104">
        <v>0</v>
      </c>
      <c r="T943" s="105">
        <f t="shared" si="160"/>
        <v>0</v>
      </c>
      <c r="U943" s="20"/>
      <c r="V943" s="20"/>
      <c r="W943" s="20"/>
      <c r="X943" s="20"/>
      <c r="Y943" s="20"/>
      <c r="Z943" s="20"/>
      <c r="AA943" s="20"/>
      <c r="AB943" s="20"/>
      <c r="AC943" s="20"/>
      <c r="AD943" s="20"/>
      <c r="AE943" s="20"/>
      <c r="AR943" s="106" t="s">
        <v>190</v>
      </c>
      <c r="AT943" s="106" t="s">
        <v>111</v>
      </c>
      <c r="AU943" s="106" t="s">
        <v>116</v>
      </c>
      <c r="AY943" s="12" t="s">
        <v>109</v>
      </c>
      <c r="BE943" s="107">
        <f t="shared" si="161"/>
        <v>0</v>
      </c>
      <c r="BF943" s="107">
        <f t="shared" si="162"/>
        <v>0</v>
      </c>
      <c r="BG943" s="107">
        <f t="shared" si="163"/>
        <v>0</v>
      </c>
      <c r="BH943" s="107">
        <f t="shared" si="164"/>
        <v>0</v>
      </c>
      <c r="BI943" s="107">
        <f t="shared" si="165"/>
        <v>0</v>
      </c>
      <c r="BJ943" s="12" t="s">
        <v>116</v>
      </c>
      <c r="BK943" s="107">
        <f t="shared" si="166"/>
        <v>0</v>
      </c>
      <c r="BL943" s="12" t="s">
        <v>190</v>
      </c>
      <c r="BM943" s="106" t="s">
        <v>1493</v>
      </c>
    </row>
    <row r="944" spans="1:65" s="7" customFormat="1" ht="22.9" customHeight="1" x14ac:dyDescent="0.2">
      <c r="B944" s="85"/>
      <c r="D944" s="86" t="s">
        <v>40</v>
      </c>
      <c r="E944" s="162" t="s">
        <v>1494</v>
      </c>
      <c r="F944" s="162" t="s">
        <v>1495</v>
      </c>
      <c r="I944" s="178"/>
      <c r="J944" s="180">
        <f>SUM(J945:J967)</f>
        <v>0</v>
      </c>
      <c r="L944" s="85"/>
      <c r="M944" s="88"/>
      <c r="N944" s="89"/>
      <c r="O944" s="89"/>
      <c r="P944" s="90">
        <f>SUM(P945:P967)</f>
        <v>0</v>
      </c>
      <c r="Q944" s="89"/>
      <c r="R944" s="90">
        <f>SUM(R945:R967)</f>
        <v>0</v>
      </c>
      <c r="S944" s="89"/>
      <c r="T944" s="91">
        <f>SUM(T945:T967)</f>
        <v>0</v>
      </c>
      <c r="AR944" s="86" t="s">
        <v>116</v>
      </c>
      <c r="AT944" s="92" t="s">
        <v>40</v>
      </c>
      <c r="AU944" s="92" t="s">
        <v>42</v>
      </c>
      <c r="AY944" s="86" t="s">
        <v>109</v>
      </c>
      <c r="BK944" s="93">
        <f>SUM(BK945:BK967)</f>
        <v>0</v>
      </c>
    </row>
    <row r="945" spans="1:65" s="2" customFormat="1" ht="16.5" customHeight="1" x14ac:dyDescent="0.2">
      <c r="A945" s="20"/>
      <c r="B945" s="95"/>
      <c r="C945" s="96">
        <v>275</v>
      </c>
      <c r="D945" s="96" t="s">
        <v>111</v>
      </c>
      <c r="E945" s="97" t="s">
        <v>1496</v>
      </c>
      <c r="F945" s="98" t="s">
        <v>1497</v>
      </c>
      <c r="G945" s="99" t="s">
        <v>256</v>
      </c>
      <c r="H945" s="100">
        <v>8</v>
      </c>
      <c r="I945" s="100"/>
      <c r="J945" s="190">
        <f t="shared" ref="J945" si="167">SUM(H945*I945)</f>
        <v>0</v>
      </c>
      <c r="K945" s="101"/>
      <c r="L945" s="21"/>
      <c r="M945" s="102" t="s">
        <v>0</v>
      </c>
      <c r="N945" s="103" t="s">
        <v>24</v>
      </c>
      <c r="O945" s="104">
        <v>0</v>
      </c>
      <c r="P945" s="104">
        <f t="shared" ref="P945:P967" si="168">O945*H945</f>
        <v>0</v>
      </c>
      <c r="Q945" s="104">
        <v>0</v>
      </c>
      <c r="R945" s="104">
        <f t="shared" ref="R945:R967" si="169">Q945*H945</f>
        <v>0</v>
      </c>
      <c r="S945" s="104">
        <v>0</v>
      </c>
      <c r="T945" s="105">
        <f t="shared" ref="T945:T967" si="170">S945*H945</f>
        <v>0</v>
      </c>
      <c r="U945" s="20"/>
      <c r="V945" s="20"/>
      <c r="W945" s="20"/>
      <c r="X945" s="20"/>
      <c r="Y945" s="20"/>
      <c r="Z945" s="20"/>
      <c r="AA945" s="20"/>
      <c r="AB945" s="20"/>
      <c r="AC945" s="20"/>
      <c r="AD945" s="20"/>
      <c r="AE945" s="20"/>
      <c r="AR945" s="106" t="s">
        <v>190</v>
      </c>
      <c r="AT945" s="106" t="s">
        <v>111</v>
      </c>
      <c r="AU945" s="106" t="s">
        <v>116</v>
      </c>
      <c r="AY945" s="12" t="s">
        <v>109</v>
      </c>
      <c r="BE945" s="107">
        <f t="shared" ref="BE945:BE967" si="171">IF(N945="základná",J945,0)</f>
        <v>0</v>
      </c>
      <c r="BF945" s="107">
        <f t="shared" ref="BF945:BF967" si="172">IF(N945="znížená",J945,0)</f>
        <v>0</v>
      </c>
      <c r="BG945" s="107">
        <f t="shared" ref="BG945:BG967" si="173">IF(N945="zákl. prenesená",J945,0)</f>
        <v>0</v>
      </c>
      <c r="BH945" s="107">
        <f t="shared" ref="BH945:BH967" si="174">IF(N945="zníž. prenesená",J945,0)</f>
        <v>0</v>
      </c>
      <c r="BI945" s="107">
        <f t="shared" ref="BI945:BI967" si="175">IF(N945="nulová",J945,0)</f>
        <v>0</v>
      </c>
      <c r="BJ945" s="12" t="s">
        <v>116</v>
      </c>
      <c r="BK945" s="107">
        <f t="shared" ref="BK945:BK967" si="176">ROUND(I945*H945,2)</f>
        <v>0</v>
      </c>
      <c r="BL945" s="12" t="s">
        <v>190</v>
      </c>
      <c r="BM945" s="106" t="s">
        <v>1498</v>
      </c>
    </row>
    <row r="946" spans="1:65" s="2" customFormat="1" ht="24.2" customHeight="1" x14ac:dyDescent="0.2">
      <c r="A946" s="20"/>
      <c r="B946" s="95"/>
      <c r="C946" s="96">
        <v>276</v>
      </c>
      <c r="D946" s="136" t="s">
        <v>216</v>
      </c>
      <c r="E946" s="137" t="s">
        <v>1499</v>
      </c>
      <c r="F946" s="138" t="s">
        <v>1500</v>
      </c>
      <c r="G946" s="139" t="s">
        <v>256</v>
      </c>
      <c r="H946" s="140">
        <v>8</v>
      </c>
      <c r="I946" s="140"/>
      <c r="J946" s="140">
        <f>SUM(H946*I946)</f>
        <v>0</v>
      </c>
      <c r="K946" s="141"/>
      <c r="L946" s="142"/>
      <c r="M946" s="143" t="s">
        <v>0</v>
      </c>
      <c r="N946" s="144" t="s">
        <v>24</v>
      </c>
      <c r="O946" s="104">
        <v>0</v>
      </c>
      <c r="P946" s="104">
        <f t="shared" si="168"/>
        <v>0</v>
      </c>
      <c r="Q946" s="104">
        <v>0</v>
      </c>
      <c r="R946" s="104">
        <f t="shared" si="169"/>
        <v>0</v>
      </c>
      <c r="S946" s="104">
        <v>0</v>
      </c>
      <c r="T946" s="105">
        <f t="shared" si="170"/>
        <v>0</v>
      </c>
      <c r="U946" s="20"/>
      <c r="V946" s="20"/>
      <c r="W946" s="20"/>
      <c r="X946" s="20"/>
      <c r="Y946" s="20"/>
      <c r="Z946" s="20"/>
      <c r="AA946" s="20"/>
      <c r="AB946" s="20"/>
      <c r="AC946" s="20"/>
      <c r="AD946" s="20"/>
      <c r="AE946" s="20"/>
      <c r="AR946" s="106" t="s">
        <v>305</v>
      </c>
      <c r="AT946" s="106" t="s">
        <v>216</v>
      </c>
      <c r="AU946" s="106" t="s">
        <v>116</v>
      </c>
      <c r="AY946" s="12" t="s">
        <v>109</v>
      </c>
      <c r="BE946" s="107">
        <f t="shared" si="171"/>
        <v>0</v>
      </c>
      <c r="BF946" s="107">
        <f t="shared" si="172"/>
        <v>0</v>
      </c>
      <c r="BG946" s="107">
        <f t="shared" si="173"/>
        <v>0</v>
      </c>
      <c r="BH946" s="107">
        <f t="shared" si="174"/>
        <v>0</v>
      </c>
      <c r="BI946" s="107">
        <f t="shared" si="175"/>
        <v>0</v>
      </c>
      <c r="BJ946" s="12" t="s">
        <v>116</v>
      </c>
      <c r="BK946" s="107">
        <f t="shared" si="176"/>
        <v>0</v>
      </c>
      <c r="BL946" s="12" t="s">
        <v>190</v>
      </c>
      <c r="BM946" s="106" t="s">
        <v>1501</v>
      </c>
    </row>
    <row r="947" spans="1:65" s="2" customFormat="1" ht="16.5" customHeight="1" x14ac:dyDescent="0.2">
      <c r="A947" s="20"/>
      <c r="B947" s="95"/>
      <c r="C947" s="96">
        <v>277</v>
      </c>
      <c r="D947" s="96" t="s">
        <v>111</v>
      </c>
      <c r="E947" s="97" t="s">
        <v>1502</v>
      </c>
      <c r="F947" s="98" t="s">
        <v>1503</v>
      </c>
      <c r="G947" s="99" t="s">
        <v>256</v>
      </c>
      <c r="H947" s="100">
        <v>146</v>
      </c>
      <c r="I947" s="100"/>
      <c r="J947" s="190">
        <f t="shared" ref="J947:J950" si="177">SUM(H947*I947)</f>
        <v>0</v>
      </c>
      <c r="K947" s="101"/>
      <c r="L947" s="21"/>
      <c r="M947" s="102" t="s">
        <v>0</v>
      </c>
      <c r="N947" s="103" t="s">
        <v>24</v>
      </c>
      <c r="O947" s="104">
        <v>0</v>
      </c>
      <c r="P947" s="104">
        <f t="shared" si="168"/>
        <v>0</v>
      </c>
      <c r="Q947" s="104">
        <v>0</v>
      </c>
      <c r="R947" s="104">
        <f t="shared" si="169"/>
        <v>0</v>
      </c>
      <c r="S947" s="104">
        <v>0</v>
      </c>
      <c r="T947" s="105">
        <f t="shared" si="170"/>
        <v>0</v>
      </c>
      <c r="U947" s="20"/>
      <c r="V947" s="20"/>
      <c r="W947" s="20"/>
      <c r="X947" s="20"/>
      <c r="Y947" s="20"/>
      <c r="Z947" s="20"/>
      <c r="AA947" s="20"/>
      <c r="AB947" s="20"/>
      <c r="AC947" s="20"/>
      <c r="AD947" s="20"/>
      <c r="AE947" s="20"/>
      <c r="AR947" s="106" t="s">
        <v>190</v>
      </c>
      <c r="AT947" s="106" t="s">
        <v>111</v>
      </c>
      <c r="AU947" s="106" t="s">
        <v>116</v>
      </c>
      <c r="AY947" s="12" t="s">
        <v>109</v>
      </c>
      <c r="BE947" s="107">
        <f t="shared" si="171"/>
        <v>0</v>
      </c>
      <c r="BF947" s="107">
        <f t="shared" si="172"/>
        <v>0</v>
      </c>
      <c r="BG947" s="107">
        <f t="shared" si="173"/>
        <v>0</v>
      </c>
      <c r="BH947" s="107">
        <f t="shared" si="174"/>
        <v>0</v>
      </c>
      <c r="BI947" s="107">
        <f t="shared" si="175"/>
        <v>0</v>
      </c>
      <c r="BJ947" s="12" t="s">
        <v>116</v>
      </c>
      <c r="BK947" s="107">
        <f t="shared" si="176"/>
        <v>0</v>
      </c>
      <c r="BL947" s="12" t="s">
        <v>190</v>
      </c>
      <c r="BM947" s="106" t="s">
        <v>1504</v>
      </c>
    </row>
    <row r="948" spans="1:65" s="2" customFormat="1" ht="33" customHeight="1" x14ac:dyDescent="0.2">
      <c r="A948" s="20"/>
      <c r="B948" s="95"/>
      <c r="C948" s="96">
        <v>278</v>
      </c>
      <c r="D948" s="136" t="s">
        <v>216</v>
      </c>
      <c r="E948" s="137" t="s">
        <v>1505</v>
      </c>
      <c r="F948" s="138" t="s">
        <v>1506</v>
      </c>
      <c r="G948" s="139" t="s">
        <v>256</v>
      </c>
      <c r="H948" s="140">
        <v>73</v>
      </c>
      <c r="I948" s="140"/>
      <c r="J948" s="140">
        <f t="shared" si="177"/>
        <v>0</v>
      </c>
      <c r="K948" s="141"/>
      <c r="L948" s="142"/>
      <c r="M948" s="143" t="s">
        <v>0</v>
      </c>
      <c r="N948" s="144" t="s">
        <v>24</v>
      </c>
      <c r="O948" s="104">
        <v>0</v>
      </c>
      <c r="P948" s="104">
        <f t="shared" si="168"/>
        <v>0</v>
      </c>
      <c r="Q948" s="104">
        <v>0</v>
      </c>
      <c r="R948" s="104">
        <f t="shared" si="169"/>
        <v>0</v>
      </c>
      <c r="S948" s="104">
        <v>0</v>
      </c>
      <c r="T948" s="105">
        <f t="shared" si="170"/>
        <v>0</v>
      </c>
      <c r="U948" s="20"/>
      <c r="V948" s="20"/>
      <c r="W948" s="20"/>
      <c r="X948" s="20"/>
      <c r="Y948" s="20"/>
      <c r="Z948" s="20"/>
      <c r="AA948" s="20"/>
      <c r="AB948" s="20"/>
      <c r="AC948" s="20"/>
      <c r="AD948" s="20"/>
      <c r="AE948" s="20"/>
      <c r="AR948" s="106" t="s">
        <v>305</v>
      </c>
      <c r="AT948" s="106" t="s">
        <v>216</v>
      </c>
      <c r="AU948" s="106" t="s">
        <v>116</v>
      </c>
      <c r="AY948" s="12" t="s">
        <v>109</v>
      </c>
      <c r="BE948" s="107">
        <f t="shared" si="171"/>
        <v>0</v>
      </c>
      <c r="BF948" s="107">
        <f t="shared" si="172"/>
        <v>0</v>
      </c>
      <c r="BG948" s="107">
        <f t="shared" si="173"/>
        <v>0</v>
      </c>
      <c r="BH948" s="107">
        <f t="shared" si="174"/>
        <v>0</v>
      </c>
      <c r="BI948" s="107">
        <f t="shared" si="175"/>
        <v>0</v>
      </c>
      <c r="BJ948" s="12" t="s">
        <v>116</v>
      </c>
      <c r="BK948" s="107">
        <f t="shared" si="176"/>
        <v>0</v>
      </c>
      <c r="BL948" s="12" t="s">
        <v>190</v>
      </c>
      <c r="BM948" s="106" t="s">
        <v>1507</v>
      </c>
    </row>
    <row r="949" spans="1:65" s="2" customFormat="1" ht="24.2" customHeight="1" x14ac:dyDescent="0.2">
      <c r="A949" s="20"/>
      <c r="B949" s="95"/>
      <c r="C949" s="96">
        <v>279</v>
      </c>
      <c r="D949" s="136" t="s">
        <v>216</v>
      </c>
      <c r="E949" s="137" t="s">
        <v>1508</v>
      </c>
      <c r="F949" s="138" t="s">
        <v>1509</v>
      </c>
      <c r="G949" s="139" t="s">
        <v>256</v>
      </c>
      <c r="H949" s="140">
        <v>73</v>
      </c>
      <c r="I949" s="140"/>
      <c r="J949" s="140">
        <f t="shared" si="177"/>
        <v>0</v>
      </c>
      <c r="K949" s="141"/>
      <c r="L949" s="142"/>
      <c r="M949" s="143" t="s">
        <v>0</v>
      </c>
      <c r="N949" s="144" t="s">
        <v>24</v>
      </c>
      <c r="O949" s="104">
        <v>0</v>
      </c>
      <c r="P949" s="104">
        <f t="shared" si="168"/>
        <v>0</v>
      </c>
      <c r="Q949" s="104">
        <v>0</v>
      </c>
      <c r="R949" s="104">
        <f t="shared" si="169"/>
        <v>0</v>
      </c>
      <c r="S949" s="104">
        <v>0</v>
      </c>
      <c r="T949" s="105">
        <f t="shared" si="170"/>
        <v>0</v>
      </c>
      <c r="U949" s="20"/>
      <c r="V949" s="20"/>
      <c r="W949" s="20"/>
      <c r="X949" s="20"/>
      <c r="Y949" s="20"/>
      <c r="Z949" s="20"/>
      <c r="AA949" s="20"/>
      <c r="AB949" s="20"/>
      <c r="AC949" s="20"/>
      <c r="AD949" s="20"/>
      <c r="AE949" s="20"/>
      <c r="AR949" s="106" t="s">
        <v>305</v>
      </c>
      <c r="AT949" s="106" t="s">
        <v>216</v>
      </c>
      <c r="AU949" s="106" t="s">
        <v>116</v>
      </c>
      <c r="AY949" s="12" t="s">
        <v>109</v>
      </c>
      <c r="BE949" s="107">
        <f t="shared" si="171"/>
        <v>0</v>
      </c>
      <c r="BF949" s="107">
        <f t="shared" si="172"/>
        <v>0</v>
      </c>
      <c r="BG949" s="107">
        <f t="shared" si="173"/>
        <v>0</v>
      </c>
      <c r="BH949" s="107">
        <f t="shared" si="174"/>
        <v>0</v>
      </c>
      <c r="BI949" s="107">
        <f t="shared" si="175"/>
        <v>0</v>
      </c>
      <c r="BJ949" s="12" t="s">
        <v>116</v>
      </c>
      <c r="BK949" s="107">
        <f t="shared" si="176"/>
        <v>0</v>
      </c>
      <c r="BL949" s="12" t="s">
        <v>190</v>
      </c>
      <c r="BM949" s="106" t="s">
        <v>1510</v>
      </c>
    </row>
    <row r="950" spans="1:65" s="2" customFormat="1" ht="21.75" customHeight="1" x14ac:dyDescent="0.2">
      <c r="A950" s="20"/>
      <c r="B950" s="95"/>
      <c r="C950" s="96">
        <v>280</v>
      </c>
      <c r="D950" s="136" t="s">
        <v>216</v>
      </c>
      <c r="E950" s="137" t="s">
        <v>1511</v>
      </c>
      <c r="F950" s="138" t="s">
        <v>1512</v>
      </c>
      <c r="G950" s="139" t="s">
        <v>1513</v>
      </c>
      <c r="H950" s="140">
        <v>73</v>
      </c>
      <c r="I950" s="140"/>
      <c r="J950" s="140">
        <f t="shared" si="177"/>
        <v>0</v>
      </c>
      <c r="K950" s="141"/>
      <c r="L950" s="142"/>
      <c r="M950" s="143" t="s">
        <v>0</v>
      </c>
      <c r="N950" s="144" t="s">
        <v>24</v>
      </c>
      <c r="O950" s="104">
        <v>0</v>
      </c>
      <c r="P950" s="104">
        <f t="shared" si="168"/>
        <v>0</v>
      </c>
      <c r="Q950" s="104">
        <v>0</v>
      </c>
      <c r="R950" s="104">
        <f t="shared" si="169"/>
        <v>0</v>
      </c>
      <c r="S950" s="104">
        <v>0</v>
      </c>
      <c r="T950" s="105">
        <f t="shared" si="170"/>
        <v>0</v>
      </c>
      <c r="U950" s="20"/>
      <c r="V950" s="20"/>
      <c r="W950" s="20"/>
      <c r="X950" s="20"/>
      <c r="Y950" s="20"/>
      <c r="Z950" s="20"/>
      <c r="AA950" s="20"/>
      <c r="AB950" s="20"/>
      <c r="AC950" s="20"/>
      <c r="AD950" s="20"/>
      <c r="AE950" s="20"/>
      <c r="AR950" s="106" t="s">
        <v>305</v>
      </c>
      <c r="AT950" s="106" t="s">
        <v>216</v>
      </c>
      <c r="AU950" s="106" t="s">
        <v>116</v>
      </c>
      <c r="AY950" s="12" t="s">
        <v>109</v>
      </c>
      <c r="BE950" s="107">
        <f t="shared" si="171"/>
        <v>0</v>
      </c>
      <c r="BF950" s="107">
        <f t="shared" si="172"/>
        <v>0</v>
      </c>
      <c r="BG950" s="107">
        <f t="shared" si="173"/>
        <v>0</v>
      </c>
      <c r="BH950" s="107">
        <f t="shared" si="174"/>
        <v>0</v>
      </c>
      <c r="BI950" s="107">
        <f t="shared" si="175"/>
        <v>0</v>
      </c>
      <c r="BJ950" s="12" t="s">
        <v>116</v>
      </c>
      <c r="BK950" s="107">
        <f t="shared" si="176"/>
        <v>0</v>
      </c>
      <c r="BL950" s="12" t="s">
        <v>190</v>
      </c>
      <c r="BM950" s="106" t="s">
        <v>1514</v>
      </c>
    </row>
    <row r="951" spans="1:65" s="2" customFormat="1" ht="16.5" customHeight="1" x14ac:dyDescent="0.2">
      <c r="A951" s="20"/>
      <c r="B951" s="95"/>
      <c r="C951" s="96">
        <v>281</v>
      </c>
      <c r="D951" s="96" t="s">
        <v>111</v>
      </c>
      <c r="E951" s="97" t="s">
        <v>1515</v>
      </c>
      <c r="F951" s="98" t="s">
        <v>1516</v>
      </c>
      <c r="G951" s="99" t="s">
        <v>256</v>
      </c>
      <c r="H951" s="100">
        <v>3</v>
      </c>
      <c r="I951" s="100"/>
      <c r="J951" s="190">
        <f t="shared" ref="J951:J953" si="178">SUM(H951*I951)</f>
        <v>0</v>
      </c>
      <c r="K951" s="101"/>
      <c r="L951" s="21"/>
      <c r="M951" s="102" t="s">
        <v>0</v>
      </c>
      <c r="N951" s="103" t="s">
        <v>24</v>
      </c>
      <c r="O951" s="104">
        <v>0</v>
      </c>
      <c r="P951" s="104">
        <f t="shared" si="168"/>
        <v>0</v>
      </c>
      <c r="Q951" s="104">
        <v>0</v>
      </c>
      <c r="R951" s="104">
        <f t="shared" si="169"/>
        <v>0</v>
      </c>
      <c r="S951" s="104">
        <v>0</v>
      </c>
      <c r="T951" s="105">
        <f t="shared" si="170"/>
        <v>0</v>
      </c>
      <c r="U951" s="20"/>
      <c r="V951" s="20"/>
      <c r="W951" s="20"/>
      <c r="X951" s="20"/>
      <c r="Y951" s="20"/>
      <c r="Z951" s="20"/>
      <c r="AA951" s="20"/>
      <c r="AB951" s="20"/>
      <c r="AC951" s="20"/>
      <c r="AD951" s="20"/>
      <c r="AE951" s="20"/>
      <c r="AR951" s="106" t="s">
        <v>190</v>
      </c>
      <c r="AT951" s="106" t="s">
        <v>111</v>
      </c>
      <c r="AU951" s="106" t="s">
        <v>116</v>
      </c>
      <c r="AY951" s="12" t="s">
        <v>109</v>
      </c>
      <c r="BE951" s="107">
        <f t="shared" si="171"/>
        <v>0</v>
      </c>
      <c r="BF951" s="107">
        <f t="shared" si="172"/>
        <v>0</v>
      </c>
      <c r="BG951" s="107">
        <f t="shared" si="173"/>
        <v>0</v>
      </c>
      <c r="BH951" s="107">
        <f t="shared" si="174"/>
        <v>0</v>
      </c>
      <c r="BI951" s="107">
        <f t="shared" si="175"/>
        <v>0</v>
      </c>
      <c r="BJ951" s="12" t="s">
        <v>116</v>
      </c>
      <c r="BK951" s="107">
        <f t="shared" si="176"/>
        <v>0</v>
      </c>
      <c r="BL951" s="12" t="s">
        <v>190</v>
      </c>
      <c r="BM951" s="106" t="s">
        <v>1517</v>
      </c>
    </row>
    <row r="952" spans="1:65" s="2" customFormat="1" ht="33" customHeight="1" x14ac:dyDescent="0.2">
      <c r="A952" s="20"/>
      <c r="B952" s="95"/>
      <c r="C952" s="96">
        <v>282</v>
      </c>
      <c r="D952" s="136" t="s">
        <v>216</v>
      </c>
      <c r="E952" s="137" t="s">
        <v>1518</v>
      </c>
      <c r="F952" s="138" t="s">
        <v>1519</v>
      </c>
      <c r="G952" s="139" t="s">
        <v>256</v>
      </c>
      <c r="H952" s="140">
        <v>1</v>
      </c>
      <c r="I952" s="140"/>
      <c r="J952" s="140">
        <f t="shared" si="178"/>
        <v>0</v>
      </c>
      <c r="K952" s="141"/>
      <c r="L952" s="142"/>
      <c r="M952" s="143" t="s">
        <v>0</v>
      </c>
      <c r="N952" s="144" t="s">
        <v>24</v>
      </c>
      <c r="O952" s="104">
        <v>0</v>
      </c>
      <c r="P952" s="104">
        <f t="shared" si="168"/>
        <v>0</v>
      </c>
      <c r="Q952" s="104">
        <v>0</v>
      </c>
      <c r="R952" s="104">
        <f t="shared" si="169"/>
        <v>0</v>
      </c>
      <c r="S952" s="104">
        <v>0</v>
      </c>
      <c r="T952" s="105">
        <f t="shared" si="170"/>
        <v>0</v>
      </c>
      <c r="U952" s="20"/>
      <c r="V952" s="20"/>
      <c r="W952" s="20"/>
      <c r="X952" s="20"/>
      <c r="Y952" s="20"/>
      <c r="Z952" s="20"/>
      <c r="AA952" s="20"/>
      <c r="AB952" s="20"/>
      <c r="AC952" s="20"/>
      <c r="AD952" s="20"/>
      <c r="AE952" s="20"/>
      <c r="AR952" s="106" t="s">
        <v>305</v>
      </c>
      <c r="AT952" s="106" t="s">
        <v>216</v>
      </c>
      <c r="AU952" s="106" t="s">
        <v>116</v>
      </c>
      <c r="AY952" s="12" t="s">
        <v>109</v>
      </c>
      <c r="BE952" s="107">
        <f t="shared" si="171"/>
        <v>0</v>
      </c>
      <c r="BF952" s="107">
        <f t="shared" si="172"/>
        <v>0</v>
      </c>
      <c r="BG952" s="107">
        <f t="shared" si="173"/>
        <v>0</v>
      </c>
      <c r="BH952" s="107">
        <f t="shared" si="174"/>
        <v>0</v>
      </c>
      <c r="BI952" s="107">
        <f t="shared" si="175"/>
        <v>0</v>
      </c>
      <c r="BJ952" s="12" t="s">
        <v>116</v>
      </c>
      <c r="BK952" s="107">
        <f t="shared" si="176"/>
        <v>0</v>
      </c>
      <c r="BL952" s="12" t="s">
        <v>190</v>
      </c>
      <c r="BM952" s="106" t="s">
        <v>1520</v>
      </c>
    </row>
    <row r="953" spans="1:65" s="2" customFormat="1" ht="33" customHeight="1" x14ac:dyDescent="0.2">
      <c r="A953" s="20"/>
      <c r="B953" s="95"/>
      <c r="C953" s="96">
        <v>283</v>
      </c>
      <c r="D953" s="136" t="s">
        <v>216</v>
      </c>
      <c r="E953" s="137" t="s">
        <v>1521</v>
      </c>
      <c r="F953" s="138" t="s">
        <v>1522</v>
      </c>
      <c r="G953" s="139" t="s">
        <v>256</v>
      </c>
      <c r="H953" s="140">
        <v>2</v>
      </c>
      <c r="I953" s="140"/>
      <c r="J953" s="140">
        <f t="shared" si="178"/>
        <v>0</v>
      </c>
      <c r="K953" s="141"/>
      <c r="L953" s="142"/>
      <c r="M953" s="143" t="s">
        <v>0</v>
      </c>
      <c r="N953" s="144" t="s">
        <v>24</v>
      </c>
      <c r="O953" s="104">
        <v>0</v>
      </c>
      <c r="P953" s="104">
        <f t="shared" si="168"/>
        <v>0</v>
      </c>
      <c r="Q953" s="104">
        <v>0</v>
      </c>
      <c r="R953" s="104">
        <f t="shared" si="169"/>
        <v>0</v>
      </c>
      <c r="S953" s="104">
        <v>0</v>
      </c>
      <c r="T953" s="105">
        <f t="shared" si="170"/>
        <v>0</v>
      </c>
      <c r="U953" s="20"/>
      <c r="V953" s="20"/>
      <c r="W953" s="20"/>
      <c r="X953" s="20"/>
      <c r="Y953" s="20"/>
      <c r="Z953" s="20"/>
      <c r="AA953" s="20"/>
      <c r="AB953" s="20"/>
      <c r="AC953" s="20"/>
      <c r="AD953" s="20"/>
      <c r="AE953" s="20"/>
      <c r="AR953" s="106" t="s">
        <v>305</v>
      </c>
      <c r="AT953" s="106" t="s">
        <v>216</v>
      </c>
      <c r="AU953" s="106" t="s">
        <v>116</v>
      </c>
      <c r="AY953" s="12" t="s">
        <v>109</v>
      </c>
      <c r="BE953" s="107">
        <f t="shared" si="171"/>
        <v>0</v>
      </c>
      <c r="BF953" s="107">
        <f t="shared" si="172"/>
        <v>0</v>
      </c>
      <c r="BG953" s="107">
        <f t="shared" si="173"/>
        <v>0</v>
      </c>
      <c r="BH953" s="107">
        <f t="shared" si="174"/>
        <v>0</v>
      </c>
      <c r="BI953" s="107">
        <f t="shared" si="175"/>
        <v>0</v>
      </c>
      <c r="BJ953" s="12" t="s">
        <v>116</v>
      </c>
      <c r="BK953" s="107">
        <f t="shared" si="176"/>
        <v>0</v>
      </c>
      <c r="BL953" s="12" t="s">
        <v>190</v>
      </c>
      <c r="BM953" s="106" t="s">
        <v>1523</v>
      </c>
    </row>
    <row r="954" spans="1:65" s="2" customFormat="1" ht="16.5" customHeight="1" x14ac:dyDescent="0.2">
      <c r="A954" s="20"/>
      <c r="B954" s="95"/>
      <c r="C954" s="96">
        <v>284</v>
      </c>
      <c r="D954" s="96" t="s">
        <v>111</v>
      </c>
      <c r="E954" s="97" t="s">
        <v>1524</v>
      </c>
      <c r="F954" s="98" t="s">
        <v>1525</v>
      </c>
      <c r="G954" s="99" t="s">
        <v>256</v>
      </c>
      <c r="H954" s="100">
        <v>10</v>
      </c>
      <c r="I954" s="100"/>
      <c r="J954" s="190">
        <f t="shared" ref="J954:J964" si="179">SUM(H954*I954)</f>
        <v>0</v>
      </c>
      <c r="K954" s="101"/>
      <c r="L954" s="21"/>
      <c r="M954" s="102" t="s">
        <v>0</v>
      </c>
      <c r="N954" s="103" t="s">
        <v>24</v>
      </c>
      <c r="O954" s="104">
        <v>0</v>
      </c>
      <c r="P954" s="104">
        <f t="shared" si="168"/>
        <v>0</v>
      </c>
      <c r="Q954" s="104">
        <v>0</v>
      </c>
      <c r="R954" s="104">
        <f t="shared" si="169"/>
        <v>0</v>
      </c>
      <c r="S954" s="104">
        <v>0</v>
      </c>
      <c r="T954" s="105">
        <f t="shared" si="170"/>
        <v>0</v>
      </c>
      <c r="U954" s="20"/>
      <c r="V954" s="20"/>
      <c r="W954" s="20"/>
      <c r="X954" s="20"/>
      <c r="Y954" s="20"/>
      <c r="Z954" s="20"/>
      <c r="AA954" s="20"/>
      <c r="AB954" s="20"/>
      <c r="AC954" s="20"/>
      <c r="AD954" s="20"/>
      <c r="AE954" s="20"/>
      <c r="AR954" s="106" t="s">
        <v>190</v>
      </c>
      <c r="AT954" s="106" t="s">
        <v>111</v>
      </c>
      <c r="AU954" s="106" t="s">
        <v>116</v>
      </c>
      <c r="AY954" s="12" t="s">
        <v>109</v>
      </c>
      <c r="BE954" s="107">
        <f t="shared" si="171"/>
        <v>0</v>
      </c>
      <c r="BF954" s="107">
        <f t="shared" si="172"/>
        <v>0</v>
      </c>
      <c r="BG954" s="107">
        <f t="shared" si="173"/>
        <v>0</v>
      </c>
      <c r="BH954" s="107">
        <f t="shared" si="174"/>
        <v>0</v>
      </c>
      <c r="BI954" s="107">
        <f t="shared" si="175"/>
        <v>0</v>
      </c>
      <c r="BJ954" s="12" t="s">
        <v>116</v>
      </c>
      <c r="BK954" s="107">
        <f t="shared" si="176"/>
        <v>0</v>
      </c>
      <c r="BL954" s="12" t="s">
        <v>190</v>
      </c>
      <c r="BM954" s="106" t="s">
        <v>1526</v>
      </c>
    </row>
    <row r="955" spans="1:65" s="2" customFormat="1" ht="24.2" customHeight="1" x14ac:dyDescent="0.2">
      <c r="A955" s="20"/>
      <c r="B955" s="95"/>
      <c r="C955" s="96">
        <v>285</v>
      </c>
      <c r="D955" s="136" t="s">
        <v>216</v>
      </c>
      <c r="E955" s="137" t="s">
        <v>1527</v>
      </c>
      <c r="F955" s="138" t="s">
        <v>1528</v>
      </c>
      <c r="G955" s="139" t="s">
        <v>256</v>
      </c>
      <c r="H955" s="140">
        <v>6</v>
      </c>
      <c r="I955" s="140"/>
      <c r="J955" s="140">
        <f t="shared" si="179"/>
        <v>0</v>
      </c>
      <c r="K955" s="141"/>
      <c r="L955" s="142"/>
      <c r="M955" s="143" t="s">
        <v>0</v>
      </c>
      <c r="N955" s="144" t="s">
        <v>24</v>
      </c>
      <c r="O955" s="104">
        <v>0</v>
      </c>
      <c r="P955" s="104">
        <f t="shared" si="168"/>
        <v>0</v>
      </c>
      <c r="Q955" s="104">
        <v>0</v>
      </c>
      <c r="R955" s="104">
        <f t="shared" si="169"/>
        <v>0</v>
      </c>
      <c r="S955" s="104">
        <v>0</v>
      </c>
      <c r="T955" s="105">
        <f t="shared" si="170"/>
        <v>0</v>
      </c>
      <c r="U955" s="20"/>
      <c r="V955" s="20"/>
      <c r="W955" s="20"/>
      <c r="X955" s="20"/>
      <c r="Y955" s="20"/>
      <c r="Z955" s="20"/>
      <c r="AA955" s="20"/>
      <c r="AB955" s="20"/>
      <c r="AC955" s="20"/>
      <c r="AD955" s="20"/>
      <c r="AE955" s="20"/>
      <c r="AR955" s="106" t="s">
        <v>305</v>
      </c>
      <c r="AT955" s="106" t="s">
        <v>216</v>
      </c>
      <c r="AU955" s="106" t="s">
        <v>116</v>
      </c>
      <c r="AY955" s="12" t="s">
        <v>109</v>
      </c>
      <c r="BE955" s="107">
        <f t="shared" si="171"/>
        <v>0</v>
      </c>
      <c r="BF955" s="107">
        <f t="shared" si="172"/>
        <v>0</v>
      </c>
      <c r="BG955" s="107">
        <f t="shared" si="173"/>
        <v>0</v>
      </c>
      <c r="BH955" s="107">
        <f t="shared" si="174"/>
        <v>0</v>
      </c>
      <c r="BI955" s="107">
        <f t="shared" si="175"/>
        <v>0</v>
      </c>
      <c r="BJ955" s="12" t="s">
        <v>116</v>
      </c>
      <c r="BK955" s="107">
        <f t="shared" si="176"/>
        <v>0</v>
      </c>
      <c r="BL955" s="12" t="s">
        <v>190</v>
      </c>
      <c r="BM955" s="106" t="s">
        <v>1529</v>
      </c>
    </row>
    <row r="956" spans="1:65" s="2" customFormat="1" ht="33" customHeight="1" x14ac:dyDescent="0.2">
      <c r="A956" s="20"/>
      <c r="B956" s="95"/>
      <c r="C956" s="96">
        <v>286</v>
      </c>
      <c r="D956" s="136" t="s">
        <v>216</v>
      </c>
      <c r="E956" s="137" t="s">
        <v>1530</v>
      </c>
      <c r="F956" s="138" t="s">
        <v>1531</v>
      </c>
      <c r="G956" s="139" t="s">
        <v>256</v>
      </c>
      <c r="H956" s="140">
        <v>1</v>
      </c>
      <c r="I956" s="140"/>
      <c r="J956" s="140">
        <f t="shared" si="179"/>
        <v>0</v>
      </c>
      <c r="K956" s="141"/>
      <c r="L956" s="142"/>
      <c r="M956" s="143" t="s">
        <v>0</v>
      </c>
      <c r="N956" s="144" t="s">
        <v>24</v>
      </c>
      <c r="O956" s="104">
        <v>0</v>
      </c>
      <c r="P956" s="104">
        <f t="shared" si="168"/>
        <v>0</v>
      </c>
      <c r="Q956" s="104">
        <v>0</v>
      </c>
      <c r="R956" s="104">
        <f t="shared" si="169"/>
        <v>0</v>
      </c>
      <c r="S956" s="104">
        <v>0</v>
      </c>
      <c r="T956" s="105">
        <f t="shared" si="170"/>
        <v>0</v>
      </c>
      <c r="U956" s="20"/>
      <c r="V956" s="20"/>
      <c r="W956" s="20"/>
      <c r="X956" s="20"/>
      <c r="Y956" s="20"/>
      <c r="Z956" s="20"/>
      <c r="AA956" s="20"/>
      <c r="AB956" s="20"/>
      <c r="AC956" s="20"/>
      <c r="AD956" s="20"/>
      <c r="AE956" s="20"/>
      <c r="AR956" s="106" t="s">
        <v>305</v>
      </c>
      <c r="AT956" s="106" t="s">
        <v>216</v>
      </c>
      <c r="AU956" s="106" t="s">
        <v>116</v>
      </c>
      <c r="AY956" s="12" t="s">
        <v>109</v>
      </c>
      <c r="BE956" s="107">
        <f t="shared" si="171"/>
        <v>0</v>
      </c>
      <c r="BF956" s="107">
        <f t="shared" si="172"/>
        <v>0</v>
      </c>
      <c r="BG956" s="107">
        <f t="shared" si="173"/>
        <v>0</v>
      </c>
      <c r="BH956" s="107">
        <f t="shared" si="174"/>
        <v>0</v>
      </c>
      <c r="BI956" s="107">
        <f t="shared" si="175"/>
        <v>0</v>
      </c>
      <c r="BJ956" s="12" t="s">
        <v>116</v>
      </c>
      <c r="BK956" s="107">
        <f t="shared" si="176"/>
        <v>0</v>
      </c>
      <c r="BL956" s="12" t="s">
        <v>190</v>
      </c>
      <c r="BM956" s="106" t="s">
        <v>1532</v>
      </c>
    </row>
    <row r="957" spans="1:65" s="2" customFormat="1" ht="16.5" customHeight="1" x14ac:dyDescent="0.2">
      <c r="A957" s="20"/>
      <c r="B957" s="95"/>
      <c r="C957" s="96">
        <v>287</v>
      </c>
      <c r="D957" s="96" t="s">
        <v>111</v>
      </c>
      <c r="E957" s="97" t="s">
        <v>1533</v>
      </c>
      <c r="F957" s="98" t="s">
        <v>1534</v>
      </c>
      <c r="G957" s="99" t="s">
        <v>256</v>
      </c>
      <c r="H957" s="100">
        <v>3</v>
      </c>
      <c r="I957" s="100"/>
      <c r="J957" s="190">
        <f t="shared" ref="J957" si="180">SUM(H957*I957)</f>
        <v>0</v>
      </c>
      <c r="K957" s="101"/>
      <c r="L957" s="21"/>
      <c r="M957" s="102" t="s">
        <v>0</v>
      </c>
      <c r="N957" s="103" t="s">
        <v>24</v>
      </c>
      <c r="O957" s="104">
        <v>0</v>
      </c>
      <c r="P957" s="104">
        <f t="shared" si="168"/>
        <v>0</v>
      </c>
      <c r="Q957" s="104">
        <v>0</v>
      </c>
      <c r="R957" s="104">
        <f t="shared" si="169"/>
        <v>0</v>
      </c>
      <c r="S957" s="104">
        <v>0</v>
      </c>
      <c r="T957" s="105">
        <f t="shared" si="170"/>
        <v>0</v>
      </c>
      <c r="U957" s="20"/>
      <c r="V957" s="20"/>
      <c r="W957" s="20"/>
      <c r="X957" s="20"/>
      <c r="Y957" s="20"/>
      <c r="Z957" s="20"/>
      <c r="AA957" s="20"/>
      <c r="AB957" s="20"/>
      <c r="AC957" s="20"/>
      <c r="AD957" s="20"/>
      <c r="AE957" s="20"/>
      <c r="AR957" s="106" t="s">
        <v>190</v>
      </c>
      <c r="AT957" s="106" t="s">
        <v>111</v>
      </c>
      <c r="AU957" s="106" t="s">
        <v>116</v>
      </c>
      <c r="AY957" s="12" t="s">
        <v>109</v>
      </c>
      <c r="BE957" s="107">
        <f t="shared" si="171"/>
        <v>0</v>
      </c>
      <c r="BF957" s="107">
        <f t="shared" si="172"/>
        <v>0</v>
      </c>
      <c r="BG957" s="107">
        <f t="shared" si="173"/>
        <v>0</v>
      </c>
      <c r="BH957" s="107">
        <f t="shared" si="174"/>
        <v>0</v>
      </c>
      <c r="BI957" s="107">
        <f t="shared" si="175"/>
        <v>0</v>
      </c>
      <c r="BJ957" s="12" t="s">
        <v>116</v>
      </c>
      <c r="BK957" s="107">
        <f t="shared" si="176"/>
        <v>0</v>
      </c>
      <c r="BL957" s="12" t="s">
        <v>190</v>
      </c>
      <c r="BM957" s="106" t="s">
        <v>1535</v>
      </c>
    </row>
    <row r="958" spans="1:65" s="2" customFormat="1" ht="24.2" customHeight="1" x14ac:dyDescent="0.2">
      <c r="A958" s="20"/>
      <c r="B958" s="95"/>
      <c r="C958" s="96">
        <v>288</v>
      </c>
      <c r="D958" s="136" t="s">
        <v>216</v>
      </c>
      <c r="E958" s="137" t="s">
        <v>1536</v>
      </c>
      <c r="F958" s="138" t="s">
        <v>1537</v>
      </c>
      <c r="G958" s="139" t="s">
        <v>256</v>
      </c>
      <c r="H958" s="140">
        <v>3</v>
      </c>
      <c r="I958" s="140"/>
      <c r="J958" s="140">
        <f t="shared" si="179"/>
        <v>0</v>
      </c>
      <c r="K958" s="141"/>
      <c r="L958" s="142"/>
      <c r="M958" s="143" t="s">
        <v>0</v>
      </c>
      <c r="N958" s="144" t="s">
        <v>24</v>
      </c>
      <c r="O958" s="104">
        <v>0</v>
      </c>
      <c r="P958" s="104">
        <f t="shared" si="168"/>
        <v>0</v>
      </c>
      <c r="Q958" s="104">
        <v>0</v>
      </c>
      <c r="R958" s="104">
        <f t="shared" si="169"/>
        <v>0</v>
      </c>
      <c r="S958" s="104">
        <v>0</v>
      </c>
      <c r="T958" s="105">
        <f t="shared" si="170"/>
        <v>0</v>
      </c>
      <c r="U958" s="20"/>
      <c r="V958" s="20"/>
      <c r="W958" s="20"/>
      <c r="X958" s="20"/>
      <c r="Y958" s="20"/>
      <c r="Z958" s="20"/>
      <c r="AA958" s="20"/>
      <c r="AB958" s="20"/>
      <c r="AC958" s="20"/>
      <c r="AD958" s="20"/>
      <c r="AE958" s="20"/>
      <c r="AR958" s="106" t="s">
        <v>305</v>
      </c>
      <c r="AT958" s="106" t="s">
        <v>216</v>
      </c>
      <c r="AU958" s="106" t="s">
        <v>116</v>
      </c>
      <c r="AY958" s="12" t="s">
        <v>109</v>
      </c>
      <c r="BE958" s="107">
        <f t="shared" si="171"/>
        <v>0</v>
      </c>
      <c r="BF958" s="107">
        <f t="shared" si="172"/>
        <v>0</v>
      </c>
      <c r="BG958" s="107">
        <f t="shared" si="173"/>
        <v>0</v>
      </c>
      <c r="BH958" s="107">
        <f t="shared" si="174"/>
        <v>0</v>
      </c>
      <c r="BI958" s="107">
        <f t="shared" si="175"/>
        <v>0</v>
      </c>
      <c r="BJ958" s="12" t="s">
        <v>116</v>
      </c>
      <c r="BK958" s="107">
        <f t="shared" si="176"/>
        <v>0</v>
      </c>
      <c r="BL958" s="12" t="s">
        <v>190</v>
      </c>
      <c r="BM958" s="106" t="s">
        <v>1538</v>
      </c>
    </row>
    <row r="959" spans="1:65" s="2" customFormat="1" ht="16.5" customHeight="1" x14ac:dyDescent="0.2">
      <c r="A959" s="20"/>
      <c r="B959" s="95"/>
      <c r="C959" s="96">
        <v>289</v>
      </c>
      <c r="D959" s="96" t="s">
        <v>111</v>
      </c>
      <c r="E959" s="97" t="s">
        <v>1539</v>
      </c>
      <c r="F959" s="98" t="s">
        <v>1540</v>
      </c>
      <c r="G959" s="99" t="s">
        <v>256</v>
      </c>
      <c r="H959" s="100">
        <v>3</v>
      </c>
      <c r="I959" s="100"/>
      <c r="J959" s="190">
        <f t="shared" ref="J959" si="181">SUM(H959*I959)</f>
        <v>0</v>
      </c>
      <c r="K959" s="101"/>
      <c r="L959" s="21"/>
      <c r="M959" s="102" t="s">
        <v>0</v>
      </c>
      <c r="N959" s="103" t="s">
        <v>24</v>
      </c>
      <c r="O959" s="104">
        <v>0</v>
      </c>
      <c r="P959" s="104">
        <f t="shared" si="168"/>
        <v>0</v>
      </c>
      <c r="Q959" s="104">
        <v>0</v>
      </c>
      <c r="R959" s="104">
        <f t="shared" si="169"/>
        <v>0</v>
      </c>
      <c r="S959" s="104">
        <v>0</v>
      </c>
      <c r="T959" s="105">
        <f t="shared" si="170"/>
        <v>0</v>
      </c>
      <c r="U959" s="20"/>
      <c r="V959" s="20"/>
      <c r="W959" s="20"/>
      <c r="X959" s="20"/>
      <c r="Y959" s="20"/>
      <c r="Z959" s="20"/>
      <c r="AA959" s="20"/>
      <c r="AB959" s="20"/>
      <c r="AC959" s="20"/>
      <c r="AD959" s="20"/>
      <c r="AE959" s="20"/>
      <c r="AR959" s="106" t="s">
        <v>190</v>
      </c>
      <c r="AT959" s="106" t="s">
        <v>111</v>
      </c>
      <c r="AU959" s="106" t="s">
        <v>116</v>
      </c>
      <c r="AY959" s="12" t="s">
        <v>109</v>
      </c>
      <c r="BE959" s="107">
        <f t="shared" si="171"/>
        <v>0</v>
      </c>
      <c r="BF959" s="107">
        <f t="shared" si="172"/>
        <v>0</v>
      </c>
      <c r="BG959" s="107">
        <f t="shared" si="173"/>
        <v>0</v>
      </c>
      <c r="BH959" s="107">
        <f t="shared" si="174"/>
        <v>0</v>
      </c>
      <c r="BI959" s="107">
        <f t="shared" si="175"/>
        <v>0</v>
      </c>
      <c r="BJ959" s="12" t="s">
        <v>116</v>
      </c>
      <c r="BK959" s="107">
        <f t="shared" si="176"/>
        <v>0</v>
      </c>
      <c r="BL959" s="12" t="s">
        <v>190</v>
      </c>
      <c r="BM959" s="106" t="s">
        <v>1541</v>
      </c>
    </row>
    <row r="960" spans="1:65" s="2" customFormat="1" ht="33" customHeight="1" x14ac:dyDescent="0.2">
      <c r="A960" s="20"/>
      <c r="B960" s="95"/>
      <c r="C960" s="96">
        <v>290</v>
      </c>
      <c r="D960" s="136" t="s">
        <v>216</v>
      </c>
      <c r="E960" s="137" t="s">
        <v>1542</v>
      </c>
      <c r="F960" s="138" t="s">
        <v>1543</v>
      </c>
      <c r="G960" s="139" t="s">
        <v>256</v>
      </c>
      <c r="H960" s="140">
        <v>2</v>
      </c>
      <c r="I960" s="140"/>
      <c r="J960" s="140">
        <f t="shared" si="179"/>
        <v>0</v>
      </c>
      <c r="K960" s="141"/>
      <c r="L960" s="142"/>
      <c r="M960" s="143" t="s">
        <v>0</v>
      </c>
      <c r="N960" s="144" t="s">
        <v>24</v>
      </c>
      <c r="O960" s="104">
        <v>0</v>
      </c>
      <c r="P960" s="104">
        <f t="shared" si="168"/>
        <v>0</v>
      </c>
      <c r="Q960" s="104">
        <v>0</v>
      </c>
      <c r="R960" s="104">
        <f t="shared" si="169"/>
        <v>0</v>
      </c>
      <c r="S960" s="104">
        <v>0</v>
      </c>
      <c r="T960" s="105">
        <f t="shared" si="170"/>
        <v>0</v>
      </c>
      <c r="U960" s="20"/>
      <c r="V960" s="20"/>
      <c r="W960" s="20"/>
      <c r="X960" s="20"/>
      <c r="Y960" s="20"/>
      <c r="Z960" s="20"/>
      <c r="AA960" s="20"/>
      <c r="AB960" s="20"/>
      <c r="AC960" s="20"/>
      <c r="AD960" s="20"/>
      <c r="AE960" s="20"/>
      <c r="AR960" s="106" t="s">
        <v>305</v>
      </c>
      <c r="AT960" s="106" t="s">
        <v>216</v>
      </c>
      <c r="AU960" s="106" t="s">
        <v>116</v>
      </c>
      <c r="AY960" s="12" t="s">
        <v>109</v>
      </c>
      <c r="BE960" s="107">
        <f t="shared" si="171"/>
        <v>0</v>
      </c>
      <c r="BF960" s="107">
        <f t="shared" si="172"/>
        <v>0</v>
      </c>
      <c r="BG960" s="107">
        <f t="shared" si="173"/>
        <v>0</v>
      </c>
      <c r="BH960" s="107">
        <f t="shared" si="174"/>
        <v>0</v>
      </c>
      <c r="BI960" s="107">
        <f t="shared" si="175"/>
        <v>0</v>
      </c>
      <c r="BJ960" s="12" t="s">
        <v>116</v>
      </c>
      <c r="BK960" s="107">
        <f t="shared" si="176"/>
        <v>0</v>
      </c>
      <c r="BL960" s="12" t="s">
        <v>190</v>
      </c>
      <c r="BM960" s="106" t="s">
        <v>1544</v>
      </c>
    </row>
    <row r="961" spans="1:65" s="2" customFormat="1" ht="24.2" customHeight="1" x14ac:dyDescent="0.2">
      <c r="A961" s="20"/>
      <c r="B961" s="95"/>
      <c r="C961" s="96">
        <v>291</v>
      </c>
      <c r="D961" s="136" t="s">
        <v>216</v>
      </c>
      <c r="E961" s="137" t="s">
        <v>1545</v>
      </c>
      <c r="F961" s="138" t="s">
        <v>1546</v>
      </c>
      <c r="G961" s="139" t="s">
        <v>256</v>
      </c>
      <c r="H961" s="140">
        <v>1</v>
      </c>
      <c r="I961" s="140"/>
      <c r="J961" s="140">
        <f t="shared" si="179"/>
        <v>0</v>
      </c>
      <c r="K961" s="141"/>
      <c r="L961" s="142"/>
      <c r="M961" s="143" t="s">
        <v>0</v>
      </c>
      <c r="N961" s="144" t="s">
        <v>24</v>
      </c>
      <c r="O961" s="104">
        <v>0</v>
      </c>
      <c r="P961" s="104">
        <f t="shared" si="168"/>
        <v>0</v>
      </c>
      <c r="Q961" s="104">
        <v>0</v>
      </c>
      <c r="R961" s="104">
        <f t="shared" si="169"/>
        <v>0</v>
      </c>
      <c r="S961" s="104">
        <v>0</v>
      </c>
      <c r="T961" s="105">
        <f t="shared" si="170"/>
        <v>0</v>
      </c>
      <c r="U961" s="20"/>
      <c r="V961" s="20"/>
      <c r="W961" s="20"/>
      <c r="X961" s="20"/>
      <c r="Y961" s="20"/>
      <c r="Z961" s="20"/>
      <c r="AA961" s="20"/>
      <c r="AB961" s="20"/>
      <c r="AC961" s="20"/>
      <c r="AD961" s="20"/>
      <c r="AE961" s="20"/>
      <c r="AR961" s="106" t="s">
        <v>305</v>
      </c>
      <c r="AT961" s="106" t="s">
        <v>216</v>
      </c>
      <c r="AU961" s="106" t="s">
        <v>116</v>
      </c>
      <c r="AY961" s="12" t="s">
        <v>109</v>
      </c>
      <c r="BE961" s="107">
        <f t="shared" si="171"/>
        <v>0</v>
      </c>
      <c r="BF961" s="107">
        <f t="shared" si="172"/>
        <v>0</v>
      </c>
      <c r="BG961" s="107">
        <f t="shared" si="173"/>
        <v>0</v>
      </c>
      <c r="BH961" s="107">
        <f t="shared" si="174"/>
        <v>0</v>
      </c>
      <c r="BI961" s="107">
        <f t="shared" si="175"/>
        <v>0</v>
      </c>
      <c r="BJ961" s="12" t="s">
        <v>116</v>
      </c>
      <c r="BK961" s="107">
        <f t="shared" si="176"/>
        <v>0</v>
      </c>
      <c r="BL961" s="12" t="s">
        <v>190</v>
      </c>
      <c r="BM961" s="106" t="s">
        <v>1547</v>
      </c>
    </row>
    <row r="962" spans="1:65" s="2" customFormat="1" ht="16.5" customHeight="1" x14ac:dyDescent="0.2">
      <c r="A962" s="20"/>
      <c r="B962" s="95"/>
      <c r="C962" s="96">
        <v>292</v>
      </c>
      <c r="D962" s="96" t="s">
        <v>111</v>
      </c>
      <c r="E962" s="97" t="s">
        <v>1548</v>
      </c>
      <c r="F962" s="98" t="s">
        <v>1549</v>
      </c>
      <c r="G962" s="99" t="s">
        <v>256</v>
      </c>
      <c r="H962" s="100">
        <v>5</v>
      </c>
      <c r="I962" s="100"/>
      <c r="J962" s="190">
        <f t="shared" ref="J962" si="182">SUM(H962*I962)</f>
        <v>0</v>
      </c>
      <c r="K962" s="101"/>
      <c r="L962" s="21"/>
      <c r="M962" s="102" t="s">
        <v>0</v>
      </c>
      <c r="N962" s="103" t="s">
        <v>24</v>
      </c>
      <c r="O962" s="104">
        <v>0</v>
      </c>
      <c r="P962" s="104">
        <f t="shared" si="168"/>
        <v>0</v>
      </c>
      <c r="Q962" s="104">
        <v>0</v>
      </c>
      <c r="R962" s="104">
        <f t="shared" si="169"/>
        <v>0</v>
      </c>
      <c r="S962" s="104">
        <v>0</v>
      </c>
      <c r="T962" s="105">
        <f t="shared" si="170"/>
        <v>0</v>
      </c>
      <c r="U962" s="20"/>
      <c r="V962" s="20"/>
      <c r="W962" s="20"/>
      <c r="X962" s="20"/>
      <c r="Y962" s="20"/>
      <c r="Z962" s="20"/>
      <c r="AA962" s="20"/>
      <c r="AB962" s="20"/>
      <c r="AC962" s="20"/>
      <c r="AD962" s="20"/>
      <c r="AE962" s="20"/>
      <c r="AR962" s="106" t="s">
        <v>190</v>
      </c>
      <c r="AT962" s="106" t="s">
        <v>111</v>
      </c>
      <c r="AU962" s="106" t="s">
        <v>116</v>
      </c>
      <c r="AY962" s="12" t="s">
        <v>109</v>
      </c>
      <c r="BE962" s="107">
        <f t="shared" si="171"/>
        <v>0</v>
      </c>
      <c r="BF962" s="107">
        <f t="shared" si="172"/>
        <v>0</v>
      </c>
      <c r="BG962" s="107">
        <f t="shared" si="173"/>
        <v>0</v>
      </c>
      <c r="BH962" s="107">
        <f t="shared" si="174"/>
        <v>0</v>
      </c>
      <c r="BI962" s="107">
        <f t="shared" si="175"/>
        <v>0</v>
      </c>
      <c r="BJ962" s="12" t="s">
        <v>116</v>
      </c>
      <c r="BK962" s="107">
        <f t="shared" si="176"/>
        <v>0</v>
      </c>
      <c r="BL962" s="12" t="s">
        <v>190</v>
      </c>
      <c r="BM962" s="106" t="s">
        <v>1550</v>
      </c>
    </row>
    <row r="963" spans="1:65" s="2" customFormat="1" ht="33" customHeight="1" x14ac:dyDescent="0.2">
      <c r="A963" s="20"/>
      <c r="B963" s="95"/>
      <c r="C963" s="96">
        <v>293</v>
      </c>
      <c r="D963" s="136" t="s">
        <v>216</v>
      </c>
      <c r="E963" s="137" t="s">
        <v>1551</v>
      </c>
      <c r="F963" s="138" t="s">
        <v>1552</v>
      </c>
      <c r="G963" s="139" t="s">
        <v>256</v>
      </c>
      <c r="H963" s="140">
        <v>4</v>
      </c>
      <c r="I963" s="140"/>
      <c r="J963" s="140">
        <f t="shared" si="179"/>
        <v>0</v>
      </c>
      <c r="K963" s="141"/>
      <c r="L963" s="142"/>
      <c r="M963" s="143" t="s">
        <v>0</v>
      </c>
      <c r="N963" s="144" t="s">
        <v>24</v>
      </c>
      <c r="O963" s="104">
        <v>0</v>
      </c>
      <c r="P963" s="104">
        <f t="shared" si="168"/>
        <v>0</v>
      </c>
      <c r="Q963" s="104">
        <v>0</v>
      </c>
      <c r="R963" s="104">
        <f t="shared" si="169"/>
        <v>0</v>
      </c>
      <c r="S963" s="104">
        <v>0</v>
      </c>
      <c r="T963" s="105">
        <f t="shared" si="170"/>
        <v>0</v>
      </c>
      <c r="U963" s="20"/>
      <c r="V963" s="20"/>
      <c r="W963" s="20"/>
      <c r="X963" s="20"/>
      <c r="Y963" s="20"/>
      <c r="Z963" s="20"/>
      <c r="AA963" s="20"/>
      <c r="AB963" s="20"/>
      <c r="AC963" s="20"/>
      <c r="AD963" s="20"/>
      <c r="AE963" s="20"/>
      <c r="AR963" s="106" t="s">
        <v>305</v>
      </c>
      <c r="AT963" s="106" t="s">
        <v>216</v>
      </c>
      <c r="AU963" s="106" t="s">
        <v>116</v>
      </c>
      <c r="AY963" s="12" t="s">
        <v>109</v>
      </c>
      <c r="BE963" s="107">
        <f t="shared" si="171"/>
        <v>0</v>
      </c>
      <c r="BF963" s="107">
        <f t="shared" si="172"/>
        <v>0</v>
      </c>
      <c r="BG963" s="107">
        <f t="shared" si="173"/>
        <v>0</v>
      </c>
      <c r="BH963" s="107">
        <f t="shared" si="174"/>
        <v>0</v>
      </c>
      <c r="BI963" s="107">
        <f t="shared" si="175"/>
        <v>0</v>
      </c>
      <c r="BJ963" s="12" t="s">
        <v>116</v>
      </c>
      <c r="BK963" s="107">
        <f t="shared" si="176"/>
        <v>0</v>
      </c>
      <c r="BL963" s="12" t="s">
        <v>190</v>
      </c>
      <c r="BM963" s="106" t="s">
        <v>1553</v>
      </c>
    </row>
    <row r="964" spans="1:65" s="2" customFormat="1" ht="24.2" customHeight="1" x14ac:dyDescent="0.2">
      <c r="A964" s="20"/>
      <c r="B964" s="95"/>
      <c r="C964" s="96">
        <v>294</v>
      </c>
      <c r="D964" s="136" t="s">
        <v>216</v>
      </c>
      <c r="E964" s="137" t="s">
        <v>1554</v>
      </c>
      <c r="F964" s="138" t="s">
        <v>1555</v>
      </c>
      <c r="G964" s="139" t="s">
        <v>256</v>
      </c>
      <c r="H964" s="140">
        <v>1</v>
      </c>
      <c r="I964" s="140"/>
      <c r="J964" s="140">
        <f t="shared" si="179"/>
        <v>0</v>
      </c>
      <c r="K964" s="141"/>
      <c r="L964" s="142"/>
      <c r="M964" s="143" t="s">
        <v>0</v>
      </c>
      <c r="N964" s="144" t="s">
        <v>24</v>
      </c>
      <c r="O964" s="104">
        <v>0</v>
      </c>
      <c r="P964" s="104">
        <f t="shared" si="168"/>
        <v>0</v>
      </c>
      <c r="Q964" s="104">
        <v>0</v>
      </c>
      <c r="R964" s="104">
        <f t="shared" si="169"/>
        <v>0</v>
      </c>
      <c r="S964" s="104">
        <v>0</v>
      </c>
      <c r="T964" s="105">
        <f t="shared" si="170"/>
        <v>0</v>
      </c>
      <c r="U964" s="20"/>
      <c r="V964" s="20"/>
      <c r="W964" s="20"/>
      <c r="X964" s="20"/>
      <c r="Y964" s="20"/>
      <c r="Z964" s="20"/>
      <c r="AA964" s="20"/>
      <c r="AB964" s="20"/>
      <c r="AC964" s="20"/>
      <c r="AD964" s="20"/>
      <c r="AE964" s="20"/>
      <c r="AR964" s="106" t="s">
        <v>305</v>
      </c>
      <c r="AT964" s="106" t="s">
        <v>216</v>
      </c>
      <c r="AU964" s="106" t="s">
        <v>116</v>
      </c>
      <c r="AY964" s="12" t="s">
        <v>109</v>
      </c>
      <c r="BE964" s="107">
        <f t="shared" si="171"/>
        <v>0</v>
      </c>
      <c r="BF964" s="107">
        <f t="shared" si="172"/>
        <v>0</v>
      </c>
      <c r="BG964" s="107">
        <f t="shared" si="173"/>
        <v>0</v>
      </c>
      <c r="BH964" s="107">
        <f t="shared" si="174"/>
        <v>0</v>
      </c>
      <c r="BI964" s="107">
        <f t="shared" si="175"/>
        <v>0</v>
      </c>
      <c r="BJ964" s="12" t="s">
        <v>116</v>
      </c>
      <c r="BK964" s="107">
        <f t="shared" si="176"/>
        <v>0</v>
      </c>
      <c r="BL964" s="12" t="s">
        <v>190</v>
      </c>
      <c r="BM964" s="106" t="s">
        <v>1556</v>
      </c>
    </row>
    <row r="965" spans="1:65" s="2" customFormat="1" ht="16.5" customHeight="1" x14ac:dyDescent="0.2">
      <c r="A965" s="20"/>
      <c r="B965" s="95"/>
      <c r="C965" s="96">
        <v>295</v>
      </c>
      <c r="D965" s="96" t="s">
        <v>111</v>
      </c>
      <c r="E965" s="97" t="s">
        <v>1557</v>
      </c>
      <c r="F965" s="98" t="s">
        <v>1558</v>
      </c>
      <c r="G965" s="99" t="s">
        <v>256</v>
      </c>
      <c r="H965" s="100">
        <v>6</v>
      </c>
      <c r="I965" s="100"/>
      <c r="J965" s="190">
        <f t="shared" ref="J965:J967" si="183">SUM(H965*I965)</f>
        <v>0</v>
      </c>
      <c r="K965" s="101"/>
      <c r="L965" s="21"/>
      <c r="M965" s="102" t="s">
        <v>0</v>
      </c>
      <c r="N965" s="103" t="s">
        <v>24</v>
      </c>
      <c r="O965" s="104">
        <v>0</v>
      </c>
      <c r="P965" s="104">
        <f t="shared" si="168"/>
        <v>0</v>
      </c>
      <c r="Q965" s="104">
        <v>0</v>
      </c>
      <c r="R965" s="104">
        <f t="shared" si="169"/>
        <v>0</v>
      </c>
      <c r="S965" s="104">
        <v>0</v>
      </c>
      <c r="T965" s="105">
        <f t="shared" si="170"/>
        <v>0</v>
      </c>
      <c r="U965" s="20"/>
      <c r="V965" s="20"/>
      <c r="W965" s="20"/>
      <c r="X965" s="20"/>
      <c r="Y965" s="20"/>
      <c r="Z965" s="20"/>
      <c r="AA965" s="20"/>
      <c r="AB965" s="20"/>
      <c r="AC965" s="20"/>
      <c r="AD965" s="20"/>
      <c r="AE965" s="20"/>
      <c r="AR965" s="106" t="s">
        <v>190</v>
      </c>
      <c r="AT965" s="106" t="s">
        <v>111</v>
      </c>
      <c r="AU965" s="106" t="s">
        <v>116</v>
      </c>
      <c r="AY965" s="12" t="s">
        <v>109</v>
      </c>
      <c r="BE965" s="107">
        <f t="shared" si="171"/>
        <v>0</v>
      </c>
      <c r="BF965" s="107">
        <f t="shared" si="172"/>
        <v>0</v>
      </c>
      <c r="BG965" s="107">
        <f t="shared" si="173"/>
        <v>0</v>
      </c>
      <c r="BH965" s="107">
        <f t="shared" si="174"/>
        <v>0</v>
      </c>
      <c r="BI965" s="107">
        <f t="shared" si="175"/>
        <v>0</v>
      </c>
      <c r="BJ965" s="12" t="s">
        <v>116</v>
      </c>
      <c r="BK965" s="107">
        <f t="shared" si="176"/>
        <v>0</v>
      </c>
      <c r="BL965" s="12" t="s">
        <v>190</v>
      </c>
      <c r="BM965" s="106" t="s">
        <v>1559</v>
      </c>
    </row>
    <row r="966" spans="1:65" s="2" customFormat="1" ht="16.5" customHeight="1" x14ac:dyDescent="0.2">
      <c r="A966" s="20"/>
      <c r="B966" s="95"/>
      <c r="C966" s="96">
        <v>296</v>
      </c>
      <c r="D966" s="96" t="s">
        <v>111</v>
      </c>
      <c r="E966" s="97" t="s">
        <v>1560</v>
      </c>
      <c r="F966" s="98" t="s">
        <v>1561</v>
      </c>
      <c r="G966" s="99" t="s">
        <v>256</v>
      </c>
      <c r="H966" s="100">
        <v>3</v>
      </c>
      <c r="I966" s="100"/>
      <c r="J966" s="190">
        <f t="shared" si="183"/>
        <v>0</v>
      </c>
      <c r="K966" s="101"/>
      <c r="L966" s="21"/>
      <c r="M966" s="102" t="s">
        <v>0</v>
      </c>
      <c r="N966" s="103" t="s">
        <v>24</v>
      </c>
      <c r="O966" s="104">
        <v>0</v>
      </c>
      <c r="P966" s="104">
        <f t="shared" si="168"/>
        <v>0</v>
      </c>
      <c r="Q966" s="104">
        <v>0</v>
      </c>
      <c r="R966" s="104">
        <f t="shared" si="169"/>
        <v>0</v>
      </c>
      <c r="S966" s="104">
        <v>0</v>
      </c>
      <c r="T966" s="105">
        <f t="shared" si="170"/>
        <v>0</v>
      </c>
      <c r="U966" s="20"/>
      <c r="V966" s="20"/>
      <c r="W966" s="20"/>
      <c r="X966" s="20"/>
      <c r="Y966" s="20"/>
      <c r="Z966" s="20"/>
      <c r="AA966" s="20"/>
      <c r="AB966" s="20"/>
      <c r="AC966" s="20"/>
      <c r="AD966" s="20"/>
      <c r="AE966" s="20"/>
      <c r="AR966" s="106" t="s">
        <v>190</v>
      </c>
      <c r="AT966" s="106" t="s">
        <v>111</v>
      </c>
      <c r="AU966" s="106" t="s">
        <v>116</v>
      </c>
      <c r="AY966" s="12" t="s">
        <v>109</v>
      </c>
      <c r="BE966" s="107">
        <f t="shared" si="171"/>
        <v>0</v>
      </c>
      <c r="BF966" s="107">
        <f t="shared" si="172"/>
        <v>0</v>
      </c>
      <c r="BG966" s="107">
        <f t="shared" si="173"/>
        <v>0</v>
      </c>
      <c r="BH966" s="107">
        <f t="shared" si="174"/>
        <v>0</v>
      </c>
      <c r="BI966" s="107">
        <f t="shared" si="175"/>
        <v>0</v>
      </c>
      <c r="BJ966" s="12" t="s">
        <v>116</v>
      </c>
      <c r="BK966" s="107">
        <f t="shared" si="176"/>
        <v>0</v>
      </c>
      <c r="BL966" s="12" t="s">
        <v>190</v>
      </c>
      <c r="BM966" s="106" t="s">
        <v>1562</v>
      </c>
    </row>
    <row r="967" spans="1:65" s="2" customFormat="1" ht="24.2" customHeight="1" x14ac:dyDescent="0.2">
      <c r="A967" s="20"/>
      <c r="B967" s="95"/>
      <c r="C967" s="96">
        <v>297</v>
      </c>
      <c r="D967" s="96" t="s">
        <v>111</v>
      </c>
      <c r="E967" s="97" t="s">
        <v>1563</v>
      </c>
      <c r="F967" s="98" t="s">
        <v>1564</v>
      </c>
      <c r="G967" s="99" t="s">
        <v>950</v>
      </c>
      <c r="H967" s="100">
        <v>44.246000000000002</v>
      </c>
      <c r="I967" s="100"/>
      <c r="J967" s="190">
        <f t="shared" si="183"/>
        <v>0</v>
      </c>
      <c r="K967" s="101"/>
      <c r="L967" s="21"/>
      <c r="M967" s="102" t="s">
        <v>0</v>
      </c>
      <c r="N967" s="103" t="s">
        <v>24</v>
      </c>
      <c r="O967" s="104">
        <v>0</v>
      </c>
      <c r="P967" s="104">
        <f t="shared" si="168"/>
        <v>0</v>
      </c>
      <c r="Q967" s="104">
        <v>0</v>
      </c>
      <c r="R967" s="104">
        <f t="shared" si="169"/>
        <v>0</v>
      </c>
      <c r="S967" s="104">
        <v>0</v>
      </c>
      <c r="T967" s="105">
        <f t="shared" si="170"/>
        <v>0</v>
      </c>
      <c r="U967" s="20"/>
      <c r="V967" s="20"/>
      <c r="W967" s="20"/>
      <c r="X967" s="20"/>
      <c r="Y967" s="20"/>
      <c r="Z967" s="20"/>
      <c r="AA967" s="20"/>
      <c r="AB967" s="20"/>
      <c r="AC967" s="20"/>
      <c r="AD967" s="20"/>
      <c r="AE967" s="20"/>
      <c r="AR967" s="106" t="s">
        <v>190</v>
      </c>
      <c r="AT967" s="106" t="s">
        <v>111</v>
      </c>
      <c r="AU967" s="106" t="s">
        <v>116</v>
      </c>
      <c r="AY967" s="12" t="s">
        <v>109</v>
      </c>
      <c r="BE967" s="107">
        <f t="shared" si="171"/>
        <v>0</v>
      </c>
      <c r="BF967" s="107">
        <f t="shared" si="172"/>
        <v>0</v>
      </c>
      <c r="BG967" s="107">
        <f t="shared" si="173"/>
        <v>0</v>
      </c>
      <c r="BH967" s="107">
        <f t="shared" si="174"/>
        <v>0</v>
      </c>
      <c r="BI967" s="107">
        <f t="shared" si="175"/>
        <v>0</v>
      </c>
      <c r="BJ967" s="12" t="s">
        <v>116</v>
      </c>
      <c r="BK967" s="107">
        <f t="shared" si="176"/>
        <v>0</v>
      </c>
      <c r="BL967" s="12" t="s">
        <v>190</v>
      </c>
      <c r="BM967" s="106" t="s">
        <v>1565</v>
      </c>
    </row>
    <row r="968" spans="1:65" s="7" customFormat="1" ht="22.9" customHeight="1" x14ac:dyDescent="0.2">
      <c r="B968" s="85"/>
      <c r="D968" s="86" t="s">
        <v>40</v>
      </c>
      <c r="E968" s="162" t="s">
        <v>1566</v>
      </c>
      <c r="F968" s="162" t="s">
        <v>1567</v>
      </c>
      <c r="I968" s="178"/>
      <c r="J968" s="180">
        <f>SUM(J969:J983)</f>
        <v>0</v>
      </c>
      <c r="L968" s="85"/>
      <c r="M968" s="88"/>
      <c r="N968" s="89"/>
      <c r="O968" s="89"/>
      <c r="P968" s="90">
        <f>SUM(P969:P983)</f>
        <v>0</v>
      </c>
      <c r="Q968" s="89"/>
      <c r="R968" s="90">
        <f>SUM(R969:R983)</f>
        <v>0</v>
      </c>
      <c r="S968" s="89"/>
      <c r="T968" s="91">
        <f>SUM(T969:T983)</f>
        <v>0</v>
      </c>
      <c r="AR968" s="86" t="s">
        <v>116</v>
      </c>
      <c r="AT968" s="92" t="s">
        <v>40</v>
      </c>
      <c r="AU968" s="92" t="s">
        <v>42</v>
      </c>
      <c r="AY968" s="86" t="s">
        <v>109</v>
      </c>
      <c r="BK968" s="93">
        <f>SUM(BK969:BK983)</f>
        <v>0</v>
      </c>
    </row>
    <row r="969" spans="1:65" s="2" customFormat="1" ht="33" customHeight="1" x14ac:dyDescent="0.2">
      <c r="A969" s="20"/>
      <c r="B969" s="95"/>
      <c r="C969" s="96">
        <v>298</v>
      </c>
      <c r="D969" s="96" t="s">
        <v>111</v>
      </c>
      <c r="E969" s="97" t="s">
        <v>1568</v>
      </c>
      <c r="F969" s="98" t="s">
        <v>1569</v>
      </c>
      <c r="G969" s="99" t="s">
        <v>256</v>
      </c>
      <c r="H969" s="100">
        <v>14</v>
      </c>
      <c r="I969" s="100"/>
      <c r="J969" s="190">
        <f t="shared" ref="J969:J971" si="184">SUM(H969*I969)</f>
        <v>0</v>
      </c>
      <c r="K969" s="101"/>
      <c r="L969" s="21"/>
      <c r="M969" s="102" t="s">
        <v>0</v>
      </c>
      <c r="N969" s="103" t="s">
        <v>24</v>
      </c>
      <c r="O969" s="104">
        <v>0</v>
      </c>
      <c r="P969" s="104">
        <f t="shared" ref="P969:P983" si="185">O969*H969</f>
        <v>0</v>
      </c>
      <c r="Q969" s="104">
        <v>0</v>
      </c>
      <c r="R969" s="104">
        <f t="shared" ref="R969:R983" si="186">Q969*H969</f>
        <v>0</v>
      </c>
      <c r="S969" s="104">
        <v>0</v>
      </c>
      <c r="T969" s="105">
        <f t="shared" ref="T969:T983" si="187">S969*H969</f>
        <v>0</v>
      </c>
      <c r="U969" s="20"/>
      <c r="V969" s="20"/>
      <c r="W969" s="20"/>
      <c r="X969" s="20"/>
      <c r="Y969" s="20"/>
      <c r="Z969" s="20"/>
      <c r="AA969" s="20"/>
      <c r="AB969" s="20"/>
      <c r="AC969" s="20"/>
      <c r="AD969" s="20"/>
      <c r="AE969" s="20"/>
      <c r="AR969" s="106" t="s">
        <v>190</v>
      </c>
      <c r="AT969" s="106" t="s">
        <v>111</v>
      </c>
      <c r="AU969" s="106" t="s">
        <v>116</v>
      </c>
      <c r="AY969" s="12" t="s">
        <v>109</v>
      </c>
      <c r="BE969" s="107">
        <f t="shared" ref="BE969:BE983" si="188">IF(N969="základná",J969,0)</f>
        <v>0</v>
      </c>
      <c r="BF969" s="107">
        <f t="shared" ref="BF969:BF983" si="189">IF(N969="znížená",J969,0)</f>
        <v>0</v>
      </c>
      <c r="BG969" s="107">
        <f t="shared" ref="BG969:BG983" si="190">IF(N969="zákl. prenesená",J969,0)</f>
        <v>0</v>
      </c>
      <c r="BH969" s="107">
        <f t="shared" ref="BH969:BH983" si="191">IF(N969="zníž. prenesená",J969,0)</f>
        <v>0</v>
      </c>
      <c r="BI969" s="107">
        <f t="shared" ref="BI969:BI983" si="192">IF(N969="nulová",J969,0)</f>
        <v>0</v>
      </c>
      <c r="BJ969" s="12" t="s">
        <v>116</v>
      </c>
      <c r="BK969" s="107">
        <f t="shared" ref="BK969:BK983" si="193">ROUND(I969*H969,2)</f>
        <v>0</v>
      </c>
      <c r="BL969" s="12" t="s">
        <v>190</v>
      </c>
      <c r="BM969" s="106" t="s">
        <v>1570</v>
      </c>
    </row>
    <row r="970" spans="1:65" s="2" customFormat="1" ht="44.25" customHeight="1" x14ac:dyDescent="0.2">
      <c r="A970" s="20"/>
      <c r="B970" s="95"/>
      <c r="C970" s="96">
        <v>299</v>
      </c>
      <c r="D970" s="136" t="s">
        <v>216</v>
      </c>
      <c r="E970" s="137" t="s">
        <v>1571</v>
      </c>
      <c r="F970" s="138" t="s">
        <v>1572</v>
      </c>
      <c r="G970" s="139" t="s">
        <v>256</v>
      </c>
      <c r="H970" s="140">
        <v>4</v>
      </c>
      <c r="I970" s="140"/>
      <c r="J970" s="140">
        <f t="shared" si="184"/>
        <v>0</v>
      </c>
      <c r="K970" s="141"/>
      <c r="L970" s="142"/>
      <c r="M970" s="143" t="s">
        <v>0</v>
      </c>
      <c r="N970" s="144" t="s">
        <v>24</v>
      </c>
      <c r="O970" s="104">
        <v>0</v>
      </c>
      <c r="P970" s="104">
        <f t="shared" si="185"/>
        <v>0</v>
      </c>
      <c r="Q970" s="104">
        <v>0</v>
      </c>
      <c r="R970" s="104">
        <f t="shared" si="186"/>
        <v>0</v>
      </c>
      <c r="S970" s="104">
        <v>0</v>
      </c>
      <c r="T970" s="105">
        <f t="shared" si="187"/>
        <v>0</v>
      </c>
      <c r="U970" s="20"/>
      <c r="V970" s="20"/>
      <c r="W970" s="20"/>
      <c r="X970" s="20"/>
      <c r="Y970" s="20"/>
      <c r="Z970" s="20"/>
      <c r="AA970" s="20"/>
      <c r="AB970" s="20"/>
      <c r="AC970" s="20"/>
      <c r="AD970" s="20"/>
      <c r="AE970" s="20"/>
      <c r="AR970" s="106" t="s">
        <v>305</v>
      </c>
      <c r="AT970" s="106" t="s">
        <v>216</v>
      </c>
      <c r="AU970" s="106" t="s">
        <v>116</v>
      </c>
      <c r="AY970" s="12" t="s">
        <v>109</v>
      </c>
      <c r="BE970" s="107">
        <f t="shared" si="188"/>
        <v>0</v>
      </c>
      <c r="BF970" s="107">
        <f t="shared" si="189"/>
        <v>0</v>
      </c>
      <c r="BG970" s="107">
        <f t="shared" si="190"/>
        <v>0</v>
      </c>
      <c r="BH970" s="107">
        <f t="shared" si="191"/>
        <v>0</v>
      </c>
      <c r="BI970" s="107">
        <f t="shared" si="192"/>
        <v>0</v>
      </c>
      <c r="BJ970" s="12" t="s">
        <v>116</v>
      </c>
      <c r="BK970" s="107">
        <f t="shared" si="193"/>
        <v>0</v>
      </c>
      <c r="BL970" s="12" t="s">
        <v>190</v>
      </c>
      <c r="BM970" s="106" t="s">
        <v>1573</v>
      </c>
    </row>
    <row r="971" spans="1:65" s="2" customFormat="1" ht="44.25" customHeight="1" x14ac:dyDescent="0.2">
      <c r="A971" s="20"/>
      <c r="B971" s="95"/>
      <c r="C971" s="96">
        <v>300</v>
      </c>
      <c r="D971" s="136" t="s">
        <v>216</v>
      </c>
      <c r="E971" s="137" t="s">
        <v>1574</v>
      </c>
      <c r="F971" s="138" t="s">
        <v>1575</v>
      </c>
      <c r="G971" s="139" t="s">
        <v>256</v>
      </c>
      <c r="H971" s="140">
        <v>10</v>
      </c>
      <c r="I971" s="140"/>
      <c r="J971" s="140">
        <f t="shared" si="184"/>
        <v>0</v>
      </c>
      <c r="K971" s="141"/>
      <c r="L971" s="142"/>
      <c r="M971" s="143" t="s">
        <v>0</v>
      </c>
      <c r="N971" s="144" t="s">
        <v>24</v>
      </c>
      <c r="O971" s="104">
        <v>0</v>
      </c>
      <c r="P971" s="104">
        <f t="shared" si="185"/>
        <v>0</v>
      </c>
      <c r="Q971" s="104">
        <v>0</v>
      </c>
      <c r="R971" s="104">
        <f t="shared" si="186"/>
        <v>0</v>
      </c>
      <c r="S971" s="104">
        <v>0</v>
      </c>
      <c r="T971" s="105">
        <f t="shared" si="187"/>
        <v>0</v>
      </c>
      <c r="U971" s="20"/>
      <c r="V971" s="20"/>
      <c r="W971" s="20"/>
      <c r="X971" s="20"/>
      <c r="Y971" s="20"/>
      <c r="Z971" s="20"/>
      <c r="AA971" s="20"/>
      <c r="AB971" s="20"/>
      <c r="AC971" s="20"/>
      <c r="AD971" s="20"/>
      <c r="AE971" s="20"/>
      <c r="AR971" s="106" t="s">
        <v>305</v>
      </c>
      <c r="AT971" s="106" t="s">
        <v>216</v>
      </c>
      <c r="AU971" s="106" t="s">
        <v>116</v>
      </c>
      <c r="AY971" s="12" t="s">
        <v>109</v>
      </c>
      <c r="BE971" s="107">
        <f t="shared" si="188"/>
        <v>0</v>
      </c>
      <c r="BF971" s="107">
        <f t="shared" si="189"/>
        <v>0</v>
      </c>
      <c r="BG971" s="107">
        <f t="shared" si="190"/>
        <v>0</v>
      </c>
      <c r="BH971" s="107">
        <f t="shared" si="191"/>
        <v>0</v>
      </c>
      <c r="BI971" s="107">
        <f t="shared" si="192"/>
        <v>0</v>
      </c>
      <c r="BJ971" s="12" t="s">
        <v>116</v>
      </c>
      <c r="BK971" s="107">
        <f t="shared" si="193"/>
        <v>0</v>
      </c>
      <c r="BL971" s="12" t="s">
        <v>190</v>
      </c>
      <c r="BM971" s="106" t="s">
        <v>1576</v>
      </c>
    </row>
    <row r="972" spans="1:65" s="2" customFormat="1" ht="33" customHeight="1" x14ac:dyDescent="0.2">
      <c r="A972" s="20"/>
      <c r="B972" s="95"/>
      <c r="C972" s="96">
        <v>301</v>
      </c>
      <c r="D972" s="96" t="s">
        <v>111</v>
      </c>
      <c r="E972" s="97" t="s">
        <v>1577</v>
      </c>
      <c r="F972" s="98" t="s">
        <v>1578</v>
      </c>
      <c r="G972" s="99" t="s">
        <v>256</v>
      </c>
      <c r="H972" s="100">
        <v>24</v>
      </c>
      <c r="I972" s="100"/>
      <c r="J972" s="190">
        <f t="shared" ref="J972:J975" si="194">SUM(H972*I972)</f>
        <v>0</v>
      </c>
      <c r="K972" s="101"/>
      <c r="L972" s="21"/>
      <c r="M972" s="102" t="s">
        <v>0</v>
      </c>
      <c r="N972" s="103" t="s">
        <v>24</v>
      </c>
      <c r="O972" s="104">
        <v>0</v>
      </c>
      <c r="P972" s="104">
        <f t="shared" si="185"/>
        <v>0</v>
      </c>
      <c r="Q972" s="104">
        <v>0</v>
      </c>
      <c r="R972" s="104">
        <f t="shared" si="186"/>
        <v>0</v>
      </c>
      <c r="S972" s="104">
        <v>0</v>
      </c>
      <c r="T972" s="105">
        <f t="shared" si="187"/>
        <v>0</v>
      </c>
      <c r="U972" s="20"/>
      <c r="V972" s="20"/>
      <c r="W972" s="20"/>
      <c r="X972" s="20"/>
      <c r="Y972" s="20"/>
      <c r="Z972" s="20"/>
      <c r="AA972" s="20"/>
      <c r="AB972" s="20"/>
      <c r="AC972" s="20"/>
      <c r="AD972" s="20"/>
      <c r="AE972" s="20"/>
      <c r="AR972" s="106" t="s">
        <v>190</v>
      </c>
      <c r="AT972" s="106" t="s">
        <v>111</v>
      </c>
      <c r="AU972" s="106" t="s">
        <v>116</v>
      </c>
      <c r="AY972" s="12" t="s">
        <v>109</v>
      </c>
      <c r="BE972" s="107">
        <f t="shared" si="188"/>
        <v>0</v>
      </c>
      <c r="BF972" s="107">
        <f t="shared" si="189"/>
        <v>0</v>
      </c>
      <c r="BG972" s="107">
        <f t="shared" si="190"/>
        <v>0</v>
      </c>
      <c r="BH972" s="107">
        <f t="shared" si="191"/>
        <v>0</v>
      </c>
      <c r="BI972" s="107">
        <f t="shared" si="192"/>
        <v>0</v>
      </c>
      <c r="BJ972" s="12" t="s">
        <v>116</v>
      </c>
      <c r="BK972" s="107">
        <f t="shared" si="193"/>
        <v>0</v>
      </c>
      <c r="BL972" s="12" t="s">
        <v>190</v>
      </c>
      <c r="BM972" s="106" t="s">
        <v>1579</v>
      </c>
    </row>
    <row r="973" spans="1:65" s="2" customFormat="1" ht="44.25" customHeight="1" x14ac:dyDescent="0.2">
      <c r="A973" s="20"/>
      <c r="B973" s="95"/>
      <c r="C973" s="96">
        <v>302</v>
      </c>
      <c r="D973" s="136" t="s">
        <v>216</v>
      </c>
      <c r="E973" s="137" t="s">
        <v>1580</v>
      </c>
      <c r="F973" s="138" t="s">
        <v>1581</v>
      </c>
      <c r="G973" s="139" t="s">
        <v>256</v>
      </c>
      <c r="H973" s="140">
        <v>12</v>
      </c>
      <c r="I973" s="140"/>
      <c r="J973" s="140">
        <f t="shared" si="194"/>
        <v>0</v>
      </c>
      <c r="K973" s="141"/>
      <c r="L973" s="142"/>
      <c r="M973" s="143" t="s">
        <v>0</v>
      </c>
      <c r="N973" s="144" t="s">
        <v>24</v>
      </c>
      <c r="O973" s="104">
        <v>0</v>
      </c>
      <c r="P973" s="104">
        <f t="shared" si="185"/>
        <v>0</v>
      </c>
      <c r="Q973" s="104">
        <v>0</v>
      </c>
      <c r="R973" s="104">
        <f t="shared" si="186"/>
        <v>0</v>
      </c>
      <c r="S973" s="104">
        <v>0</v>
      </c>
      <c r="T973" s="105">
        <f t="shared" si="187"/>
        <v>0</v>
      </c>
      <c r="U973" s="20"/>
      <c r="V973" s="20"/>
      <c r="W973" s="20"/>
      <c r="X973" s="20"/>
      <c r="Y973" s="20"/>
      <c r="Z973" s="20"/>
      <c r="AA973" s="20"/>
      <c r="AB973" s="20"/>
      <c r="AC973" s="20"/>
      <c r="AD973" s="20"/>
      <c r="AE973" s="20"/>
      <c r="AR973" s="106" t="s">
        <v>305</v>
      </c>
      <c r="AT973" s="106" t="s">
        <v>216</v>
      </c>
      <c r="AU973" s="106" t="s">
        <v>116</v>
      </c>
      <c r="AY973" s="12" t="s">
        <v>109</v>
      </c>
      <c r="BE973" s="107">
        <f t="shared" si="188"/>
        <v>0</v>
      </c>
      <c r="BF973" s="107">
        <f t="shared" si="189"/>
        <v>0</v>
      </c>
      <c r="BG973" s="107">
        <f t="shared" si="190"/>
        <v>0</v>
      </c>
      <c r="BH973" s="107">
        <f t="shared" si="191"/>
        <v>0</v>
      </c>
      <c r="BI973" s="107">
        <f t="shared" si="192"/>
        <v>0</v>
      </c>
      <c r="BJ973" s="12" t="s">
        <v>116</v>
      </c>
      <c r="BK973" s="107">
        <f t="shared" si="193"/>
        <v>0</v>
      </c>
      <c r="BL973" s="12" t="s">
        <v>190</v>
      </c>
      <c r="BM973" s="106" t="s">
        <v>1582</v>
      </c>
    </row>
    <row r="974" spans="1:65" s="2" customFormat="1" ht="37.9" customHeight="1" x14ac:dyDescent="0.2">
      <c r="A974" s="20"/>
      <c r="B974" s="95"/>
      <c r="C974" s="96">
        <v>303</v>
      </c>
      <c r="D974" s="136" t="s">
        <v>216</v>
      </c>
      <c r="E974" s="137" t="s">
        <v>1583</v>
      </c>
      <c r="F974" s="138" t="s">
        <v>1584</v>
      </c>
      <c r="G974" s="139" t="s">
        <v>256</v>
      </c>
      <c r="H974" s="140">
        <v>5</v>
      </c>
      <c r="I974" s="140"/>
      <c r="J974" s="140">
        <f t="shared" si="194"/>
        <v>0</v>
      </c>
      <c r="K974" s="141"/>
      <c r="L974" s="142"/>
      <c r="M974" s="143" t="s">
        <v>0</v>
      </c>
      <c r="N974" s="144" t="s">
        <v>24</v>
      </c>
      <c r="O974" s="104">
        <v>0</v>
      </c>
      <c r="P974" s="104">
        <f t="shared" si="185"/>
        <v>0</v>
      </c>
      <c r="Q974" s="104">
        <v>0</v>
      </c>
      <c r="R974" s="104">
        <f t="shared" si="186"/>
        <v>0</v>
      </c>
      <c r="S974" s="104">
        <v>0</v>
      </c>
      <c r="T974" s="105">
        <f t="shared" si="187"/>
        <v>0</v>
      </c>
      <c r="U974" s="20"/>
      <c r="V974" s="20"/>
      <c r="W974" s="20"/>
      <c r="X974" s="20"/>
      <c r="Y974" s="20"/>
      <c r="Z974" s="20"/>
      <c r="AA974" s="20"/>
      <c r="AB974" s="20"/>
      <c r="AC974" s="20"/>
      <c r="AD974" s="20"/>
      <c r="AE974" s="20"/>
      <c r="AR974" s="106" t="s">
        <v>305</v>
      </c>
      <c r="AT974" s="106" t="s">
        <v>216</v>
      </c>
      <c r="AU974" s="106" t="s">
        <v>116</v>
      </c>
      <c r="AY974" s="12" t="s">
        <v>109</v>
      </c>
      <c r="BE974" s="107">
        <f t="shared" si="188"/>
        <v>0</v>
      </c>
      <c r="BF974" s="107">
        <f t="shared" si="189"/>
        <v>0</v>
      </c>
      <c r="BG974" s="107">
        <f t="shared" si="190"/>
        <v>0</v>
      </c>
      <c r="BH974" s="107">
        <f t="shared" si="191"/>
        <v>0</v>
      </c>
      <c r="BI974" s="107">
        <f t="shared" si="192"/>
        <v>0</v>
      </c>
      <c r="BJ974" s="12" t="s">
        <v>116</v>
      </c>
      <c r="BK974" s="107">
        <f t="shared" si="193"/>
        <v>0</v>
      </c>
      <c r="BL974" s="12" t="s">
        <v>190</v>
      </c>
      <c r="BM974" s="106" t="s">
        <v>1585</v>
      </c>
    </row>
    <row r="975" spans="1:65" s="2" customFormat="1" ht="44.25" customHeight="1" x14ac:dyDescent="0.2">
      <c r="A975" s="20"/>
      <c r="B975" s="95"/>
      <c r="C975" s="96">
        <v>304</v>
      </c>
      <c r="D975" s="136" t="s">
        <v>216</v>
      </c>
      <c r="E975" s="137" t="s">
        <v>1586</v>
      </c>
      <c r="F975" s="138" t="s">
        <v>1587</v>
      </c>
      <c r="G975" s="139" t="s">
        <v>256</v>
      </c>
      <c r="H975" s="140">
        <v>7</v>
      </c>
      <c r="I975" s="140"/>
      <c r="J975" s="140">
        <f t="shared" si="194"/>
        <v>0</v>
      </c>
      <c r="K975" s="141"/>
      <c r="L975" s="142"/>
      <c r="M975" s="143" t="s">
        <v>0</v>
      </c>
      <c r="N975" s="144" t="s">
        <v>24</v>
      </c>
      <c r="O975" s="104">
        <v>0</v>
      </c>
      <c r="P975" s="104">
        <f t="shared" si="185"/>
        <v>0</v>
      </c>
      <c r="Q975" s="104">
        <v>0</v>
      </c>
      <c r="R975" s="104">
        <f t="shared" si="186"/>
        <v>0</v>
      </c>
      <c r="S975" s="104">
        <v>0</v>
      </c>
      <c r="T975" s="105">
        <f t="shared" si="187"/>
        <v>0</v>
      </c>
      <c r="U975" s="20"/>
      <c r="V975" s="20"/>
      <c r="W975" s="20"/>
      <c r="X975" s="20"/>
      <c r="Y975" s="20"/>
      <c r="Z975" s="20"/>
      <c r="AA975" s="20"/>
      <c r="AB975" s="20"/>
      <c r="AC975" s="20"/>
      <c r="AD975" s="20"/>
      <c r="AE975" s="20"/>
      <c r="AR975" s="106" t="s">
        <v>305</v>
      </c>
      <c r="AT975" s="106" t="s">
        <v>216</v>
      </c>
      <c r="AU975" s="106" t="s">
        <v>116</v>
      </c>
      <c r="AY975" s="12" t="s">
        <v>109</v>
      </c>
      <c r="BE975" s="107">
        <f t="shared" si="188"/>
        <v>0</v>
      </c>
      <c r="BF975" s="107">
        <f t="shared" si="189"/>
        <v>0</v>
      </c>
      <c r="BG975" s="107">
        <f t="shared" si="190"/>
        <v>0</v>
      </c>
      <c r="BH975" s="107">
        <f t="shared" si="191"/>
        <v>0</v>
      </c>
      <c r="BI975" s="107">
        <f t="shared" si="192"/>
        <v>0</v>
      </c>
      <c r="BJ975" s="12" t="s">
        <v>116</v>
      </c>
      <c r="BK975" s="107">
        <f t="shared" si="193"/>
        <v>0</v>
      </c>
      <c r="BL975" s="12" t="s">
        <v>190</v>
      </c>
      <c r="BM975" s="106" t="s">
        <v>1588</v>
      </c>
    </row>
    <row r="976" spans="1:65" s="2" customFormat="1" ht="33" customHeight="1" x14ac:dyDescent="0.2">
      <c r="A976" s="20"/>
      <c r="B976" s="95"/>
      <c r="C976" s="96">
        <v>305</v>
      </c>
      <c r="D976" s="96" t="s">
        <v>111</v>
      </c>
      <c r="E976" s="97" t="s">
        <v>1589</v>
      </c>
      <c r="F976" s="98" t="s">
        <v>1590</v>
      </c>
      <c r="G976" s="99" t="s">
        <v>256</v>
      </c>
      <c r="H976" s="100">
        <v>31</v>
      </c>
      <c r="I976" s="100"/>
      <c r="J976" s="190">
        <f t="shared" ref="J976:J978" si="195">SUM(H976*I976)</f>
        <v>0</v>
      </c>
      <c r="K976" s="101"/>
      <c r="L976" s="21"/>
      <c r="M976" s="102" t="s">
        <v>0</v>
      </c>
      <c r="N976" s="103" t="s">
        <v>24</v>
      </c>
      <c r="O976" s="104">
        <v>0</v>
      </c>
      <c r="P976" s="104">
        <f t="shared" si="185"/>
        <v>0</v>
      </c>
      <c r="Q976" s="104">
        <v>0</v>
      </c>
      <c r="R976" s="104">
        <f t="shared" si="186"/>
        <v>0</v>
      </c>
      <c r="S976" s="104">
        <v>0</v>
      </c>
      <c r="T976" s="105">
        <f t="shared" si="187"/>
        <v>0</v>
      </c>
      <c r="U976" s="20"/>
      <c r="V976" s="20"/>
      <c r="W976" s="20"/>
      <c r="X976" s="20"/>
      <c r="Y976" s="20"/>
      <c r="Z976" s="20"/>
      <c r="AA976" s="20"/>
      <c r="AB976" s="20"/>
      <c r="AC976" s="20"/>
      <c r="AD976" s="20"/>
      <c r="AE976" s="20"/>
      <c r="AR976" s="106" t="s">
        <v>190</v>
      </c>
      <c r="AT976" s="106" t="s">
        <v>111</v>
      </c>
      <c r="AU976" s="106" t="s">
        <v>116</v>
      </c>
      <c r="AY976" s="12" t="s">
        <v>109</v>
      </c>
      <c r="BE976" s="107">
        <f t="shared" si="188"/>
        <v>0</v>
      </c>
      <c r="BF976" s="107">
        <f t="shared" si="189"/>
        <v>0</v>
      </c>
      <c r="BG976" s="107">
        <f t="shared" si="190"/>
        <v>0</v>
      </c>
      <c r="BH976" s="107">
        <f t="shared" si="191"/>
        <v>0</v>
      </c>
      <c r="BI976" s="107">
        <f t="shared" si="192"/>
        <v>0</v>
      </c>
      <c r="BJ976" s="12" t="s">
        <v>116</v>
      </c>
      <c r="BK976" s="107">
        <f t="shared" si="193"/>
        <v>0</v>
      </c>
      <c r="BL976" s="12" t="s">
        <v>190</v>
      </c>
      <c r="BM976" s="106" t="s">
        <v>1591</v>
      </c>
    </row>
    <row r="977" spans="1:65" s="2" customFormat="1" ht="44.25" customHeight="1" x14ac:dyDescent="0.2">
      <c r="A977" s="20"/>
      <c r="B977" s="95"/>
      <c r="C977" s="96">
        <v>306</v>
      </c>
      <c r="D977" s="136" t="s">
        <v>216</v>
      </c>
      <c r="E977" s="137" t="s">
        <v>1592</v>
      </c>
      <c r="F977" s="138" t="s">
        <v>1593</v>
      </c>
      <c r="G977" s="139" t="s">
        <v>256</v>
      </c>
      <c r="H977" s="140">
        <v>16</v>
      </c>
      <c r="I977" s="140"/>
      <c r="J977" s="140">
        <f t="shared" si="195"/>
        <v>0</v>
      </c>
      <c r="K977" s="141"/>
      <c r="L977" s="142"/>
      <c r="M977" s="143" t="s">
        <v>0</v>
      </c>
      <c r="N977" s="144" t="s">
        <v>24</v>
      </c>
      <c r="O977" s="104">
        <v>0</v>
      </c>
      <c r="P977" s="104">
        <f t="shared" si="185"/>
        <v>0</v>
      </c>
      <c r="Q977" s="104">
        <v>0</v>
      </c>
      <c r="R977" s="104">
        <f t="shared" si="186"/>
        <v>0</v>
      </c>
      <c r="S977" s="104">
        <v>0</v>
      </c>
      <c r="T977" s="105">
        <f t="shared" si="187"/>
        <v>0</v>
      </c>
      <c r="U977" s="20"/>
      <c r="V977" s="20"/>
      <c r="W977" s="20"/>
      <c r="X977" s="20"/>
      <c r="Y977" s="20"/>
      <c r="Z977" s="20"/>
      <c r="AA977" s="20"/>
      <c r="AB977" s="20"/>
      <c r="AC977" s="20"/>
      <c r="AD977" s="20"/>
      <c r="AE977" s="20"/>
      <c r="AR977" s="106" t="s">
        <v>305</v>
      </c>
      <c r="AT977" s="106" t="s">
        <v>216</v>
      </c>
      <c r="AU977" s="106" t="s">
        <v>116</v>
      </c>
      <c r="AY977" s="12" t="s">
        <v>109</v>
      </c>
      <c r="BE977" s="107">
        <f t="shared" si="188"/>
        <v>0</v>
      </c>
      <c r="BF977" s="107">
        <f t="shared" si="189"/>
        <v>0</v>
      </c>
      <c r="BG977" s="107">
        <f t="shared" si="190"/>
        <v>0</v>
      </c>
      <c r="BH977" s="107">
        <f t="shared" si="191"/>
        <v>0</v>
      </c>
      <c r="BI977" s="107">
        <f t="shared" si="192"/>
        <v>0</v>
      </c>
      <c r="BJ977" s="12" t="s">
        <v>116</v>
      </c>
      <c r="BK977" s="107">
        <f t="shared" si="193"/>
        <v>0</v>
      </c>
      <c r="BL977" s="12" t="s">
        <v>190</v>
      </c>
      <c r="BM977" s="106" t="s">
        <v>1594</v>
      </c>
    </row>
    <row r="978" spans="1:65" s="2" customFormat="1" ht="44.25" customHeight="1" x14ac:dyDescent="0.2">
      <c r="A978" s="20"/>
      <c r="B978" s="95"/>
      <c r="C978" s="96">
        <v>307</v>
      </c>
      <c r="D978" s="136" t="s">
        <v>216</v>
      </c>
      <c r="E978" s="137" t="s">
        <v>1595</v>
      </c>
      <c r="F978" s="138" t="s">
        <v>1596</v>
      </c>
      <c r="G978" s="139" t="s">
        <v>256</v>
      </c>
      <c r="H978" s="140">
        <v>15</v>
      </c>
      <c r="I978" s="140"/>
      <c r="J978" s="140">
        <f t="shared" si="195"/>
        <v>0</v>
      </c>
      <c r="K978" s="141"/>
      <c r="L978" s="142"/>
      <c r="M978" s="143" t="s">
        <v>0</v>
      </c>
      <c r="N978" s="144" t="s">
        <v>24</v>
      </c>
      <c r="O978" s="104">
        <v>0</v>
      </c>
      <c r="P978" s="104">
        <f t="shared" si="185"/>
        <v>0</v>
      </c>
      <c r="Q978" s="104">
        <v>0</v>
      </c>
      <c r="R978" s="104">
        <f t="shared" si="186"/>
        <v>0</v>
      </c>
      <c r="S978" s="104">
        <v>0</v>
      </c>
      <c r="T978" s="105">
        <f t="shared" si="187"/>
        <v>0</v>
      </c>
      <c r="U978" s="20"/>
      <c r="V978" s="20"/>
      <c r="W978" s="20"/>
      <c r="X978" s="20"/>
      <c r="Y978" s="20"/>
      <c r="Z978" s="20"/>
      <c r="AA978" s="20"/>
      <c r="AB978" s="20"/>
      <c r="AC978" s="20"/>
      <c r="AD978" s="20"/>
      <c r="AE978" s="20"/>
      <c r="AR978" s="106" t="s">
        <v>305</v>
      </c>
      <c r="AT978" s="106" t="s">
        <v>216</v>
      </c>
      <c r="AU978" s="106" t="s">
        <v>116</v>
      </c>
      <c r="AY978" s="12" t="s">
        <v>109</v>
      </c>
      <c r="BE978" s="107">
        <f t="shared" si="188"/>
        <v>0</v>
      </c>
      <c r="BF978" s="107">
        <f t="shared" si="189"/>
        <v>0</v>
      </c>
      <c r="BG978" s="107">
        <f t="shared" si="190"/>
        <v>0</v>
      </c>
      <c r="BH978" s="107">
        <f t="shared" si="191"/>
        <v>0</v>
      </c>
      <c r="BI978" s="107">
        <f t="shared" si="192"/>
        <v>0</v>
      </c>
      <c r="BJ978" s="12" t="s">
        <v>116</v>
      </c>
      <c r="BK978" s="107">
        <f t="shared" si="193"/>
        <v>0</v>
      </c>
      <c r="BL978" s="12" t="s">
        <v>190</v>
      </c>
      <c r="BM978" s="106" t="s">
        <v>1597</v>
      </c>
    </row>
    <row r="979" spans="1:65" s="2" customFormat="1" ht="33" customHeight="1" x14ac:dyDescent="0.2">
      <c r="A979" s="20"/>
      <c r="B979" s="95"/>
      <c r="C979" s="96">
        <v>308</v>
      </c>
      <c r="D979" s="96" t="s">
        <v>111</v>
      </c>
      <c r="E979" s="97" t="s">
        <v>1598</v>
      </c>
      <c r="F979" s="98" t="s">
        <v>1599</v>
      </c>
      <c r="G979" s="99" t="s">
        <v>256</v>
      </c>
      <c r="H979" s="100">
        <v>4</v>
      </c>
      <c r="I979" s="100"/>
      <c r="J979" s="190">
        <f t="shared" ref="J979:J980" si="196">SUM(H979*I979)</f>
        <v>0</v>
      </c>
      <c r="K979" s="101"/>
      <c r="L979" s="21"/>
      <c r="M979" s="102" t="s">
        <v>0</v>
      </c>
      <c r="N979" s="103" t="s">
        <v>24</v>
      </c>
      <c r="O979" s="104">
        <v>0</v>
      </c>
      <c r="P979" s="104">
        <f t="shared" si="185"/>
        <v>0</v>
      </c>
      <c r="Q979" s="104">
        <v>0</v>
      </c>
      <c r="R979" s="104">
        <f t="shared" si="186"/>
        <v>0</v>
      </c>
      <c r="S979" s="104">
        <v>0</v>
      </c>
      <c r="T979" s="105">
        <f t="shared" si="187"/>
        <v>0</v>
      </c>
      <c r="U979" s="20"/>
      <c r="V979" s="20"/>
      <c r="W979" s="20"/>
      <c r="X979" s="20"/>
      <c r="Y979" s="20"/>
      <c r="Z979" s="20"/>
      <c r="AA979" s="20"/>
      <c r="AB979" s="20"/>
      <c r="AC979" s="20"/>
      <c r="AD979" s="20"/>
      <c r="AE979" s="20"/>
      <c r="AR979" s="106" t="s">
        <v>190</v>
      </c>
      <c r="AT979" s="106" t="s">
        <v>111</v>
      </c>
      <c r="AU979" s="106" t="s">
        <v>116</v>
      </c>
      <c r="AY979" s="12" t="s">
        <v>109</v>
      </c>
      <c r="BE979" s="107">
        <f t="shared" si="188"/>
        <v>0</v>
      </c>
      <c r="BF979" s="107">
        <f t="shared" si="189"/>
        <v>0</v>
      </c>
      <c r="BG979" s="107">
        <f t="shared" si="190"/>
        <v>0</v>
      </c>
      <c r="BH979" s="107">
        <f t="shared" si="191"/>
        <v>0</v>
      </c>
      <c r="BI979" s="107">
        <f t="shared" si="192"/>
        <v>0</v>
      </c>
      <c r="BJ979" s="12" t="s">
        <v>116</v>
      </c>
      <c r="BK979" s="107">
        <f t="shared" si="193"/>
        <v>0</v>
      </c>
      <c r="BL979" s="12" t="s">
        <v>190</v>
      </c>
      <c r="BM979" s="106" t="s">
        <v>1600</v>
      </c>
    </row>
    <row r="980" spans="1:65" s="2" customFormat="1" ht="44.25" customHeight="1" x14ac:dyDescent="0.2">
      <c r="A980" s="20"/>
      <c r="B980" s="95"/>
      <c r="C980" s="96">
        <v>309</v>
      </c>
      <c r="D980" s="136" t="s">
        <v>216</v>
      </c>
      <c r="E980" s="137" t="s">
        <v>1601</v>
      </c>
      <c r="F980" s="138" t="s">
        <v>1602</v>
      </c>
      <c r="G980" s="139" t="s">
        <v>256</v>
      </c>
      <c r="H980" s="140">
        <v>4</v>
      </c>
      <c r="I980" s="140"/>
      <c r="J980" s="140">
        <f t="shared" si="196"/>
        <v>0</v>
      </c>
      <c r="K980" s="141"/>
      <c r="L980" s="142"/>
      <c r="M980" s="143" t="s">
        <v>0</v>
      </c>
      <c r="N980" s="144" t="s">
        <v>24</v>
      </c>
      <c r="O980" s="104">
        <v>0</v>
      </c>
      <c r="P980" s="104">
        <f t="shared" si="185"/>
        <v>0</v>
      </c>
      <c r="Q980" s="104">
        <v>0</v>
      </c>
      <c r="R980" s="104">
        <f t="shared" si="186"/>
        <v>0</v>
      </c>
      <c r="S980" s="104">
        <v>0</v>
      </c>
      <c r="T980" s="105">
        <f t="shared" si="187"/>
        <v>0</v>
      </c>
      <c r="U980" s="20"/>
      <c r="V980" s="20"/>
      <c r="W980" s="20"/>
      <c r="X980" s="20"/>
      <c r="Y980" s="20"/>
      <c r="Z980" s="20"/>
      <c r="AA980" s="20"/>
      <c r="AB980" s="20"/>
      <c r="AC980" s="20"/>
      <c r="AD980" s="20"/>
      <c r="AE980" s="20"/>
      <c r="AR980" s="106" t="s">
        <v>305</v>
      </c>
      <c r="AT980" s="106" t="s">
        <v>216</v>
      </c>
      <c r="AU980" s="106" t="s">
        <v>116</v>
      </c>
      <c r="AY980" s="12" t="s">
        <v>109</v>
      </c>
      <c r="BE980" s="107">
        <f t="shared" si="188"/>
        <v>0</v>
      </c>
      <c r="BF980" s="107">
        <f t="shared" si="189"/>
        <v>0</v>
      </c>
      <c r="BG980" s="107">
        <f t="shared" si="190"/>
        <v>0</v>
      </c>
      <c r="BH980" s="107">
        <f t="shared" si="191"/>
        <v>0</v>
      </c>
      <c r="BI980" s="107">
        <f t="shared" si="192"/>
        <v>0</v>
      </c>
      <c r="BJ980" s="12" t="s">
        <v>116</v>
      </c>
      <c r="BK980" s="107">
        <f t="shared" si="193"/>
        <v>0</v>
      </c>
      <c r="BL980" s="12" t="s">
        <v>190</v>
      </c>
      <c r="BM980" s="106" t="s">
        <v>1603</v>
      </c>
    </row>
    <row r="981" spans="1:65" s="2" customFormat="1" ht="24.2" customHeight="1" x14ac:dyDescent="0.2">
      <c r="A981" s="20"/>
      <c r="B981" s="95"/>
      <c r="C981" s="96">
        <v>310</v>
      </c>
      <c r="D981" s="96" t="s">
        <v>111</v>
      </c>
      <c r="E981" s="97" t="s">
        <v>1604</v>
      </c>
      <c r="F981" s="98" t="s">
        <v>1605</v>
      </c>
      <c r="G981" s="99" t="s">
        <v>256</v>
      </c>
      <c r="H981" s="100">
        <v>73</v>
      </c>
      <c r="I981" s="100"/>
      <c r="J981" s="190">
        <f t="shared" ref="J981:J983" si="197">SUM(H981*I981)</f>
        <v>0</v>
      </c>
      <c r="K981" s="101"/>
      <c r="L981" s="21"/>
      <c r="M981" s="102" t="s">
        <v>0</v>
      </c>
      <c r="N981" s="103" t="s">
        <v>24</v>
      </c>
      <c r="O981" s="104">
        <v>0</v>
      </c>
      <c r="P981" s="104">
        <f t="shared" si="185"/>
        <v>0</v>
      </c>
      <c r="Q981" s="104">
        <v>0</v>
      </c>
      <c r="R981" s="104">
        <f t="shared" si="186"/>
        <v>0</v>
      </c>
      <c r="S981" s="104">
        <v>0</v>
      </c>
      <c r="T981" s="105">
        <f t="shared" si="187"/>
        <v>0</v>
      </c>
      <c r="U981" s="20"/>
      <c r="V981" s="20"/>
      <c r="W981" s="20"/>
      <c r="X981" s="20"/>
      <c r="Y981" s="20"/>
      <c r="Z981" s="20"/>
      <c r="AA981" s="20"/>
      <c r="AB981" s="20"/>
      <c r="AC981" s="20"/>
      <c r="AD981" s="20"/>
      <c r="AE981" s="20"/>
      <c r="AR981" s="106" t="s">
        <v>190</v>
      </c>
      <c r="AT981" s="106" t="s">
        <v>111</v>
      </c>
      <c r="AU981" s="106" t="s">
        <v>116</v>
      </c>
      <c r="AY981" s="12" t="s">
        <v>109</v>
      </c>
      <c r="BE981" s="107">
        <f t="shared" si="188"/>
        <v>0</v>
      </c>
      <c r="BF981" s="107">
        <f t="shared" si="189"/>
        <v>0</v>
      </c>
      <c r="BG981" s="107">
        <f t="shared" si="190"/>
        <v>0</v>
      </c>
      <c r="BH981" s="107">
        <f t="shared" si="191"/>
        <v>0</v>
      </c>
      <c r="BI981" s="107">
        <f t="shared" si="192"/>
        <v>0</v>
      </c>
      <c r="BJ981" s="12" t="s">
        <v>116</v>
      </c>
      <c r="BK981" s="107">
        <f t="shared" si="193"/>
        <v>0</v>
      </c>
      <c r="BL981" s="12" t="s">
        <v>190</v>
      </c>
      <c r="BM981" s="106" t="s">
        <v>1606</v>
      </c>
    </row>
    <row r="982" spans="1:65" s="2" customFormat="1" ht="24.2" customHeight="1" x14ac:dyDescent="0.2">
      <c r="A982" s="20"/>
      <c r="B982" s="95"/>
      <c r="C982" s="96">
        <v>311</v>
      </c>
      <c r="D982" s="96" t="s">
        <v>111</v>
      </c>
      <c r="E982" s="97" t="s">
        <v>1607</v>
      </c>
      <c r="F982" s="98" t="s">
        <v>1608</v>
      </c>
      <c r="G982" s="99" t="s">
        <v>950</v>
      </c>
      <c r="H982" s="100">
        <v>73.590999999999994</v>
      </c>
      <c r="I982" s="100"/>
      <c r="J982" s="190">
        <f t="shared" si="197"/>
        <v>0</v>
      </c>
      <c r="K982" s="101"/>
      <c r="L982" s="21"/>
      <c r="M982" s="102" t="s">
        <v>0</v>
      </c>
      <c r="N982" s="103" t="s">
        <v>24</v>
      </c>
      <c r="O982" s="104">
        <v>0</v>
      </c>
      <c r="P982" s="104">
        <f t="shared" si="185"/>
        <v>0</v>
      </c>
      <c r="Q982" s="104">
        <v>0</v>
      </c>
      <c r="R982" s="104">
        <f t="shared" si="186"/>
        <v>0</v>
      </c>
      <c r="S982" s="104">
        <v>0</v>
      </c>
      <c r="T982" s="105">
        <f t="shared" si="187"/>
        <v>0</v>
      </c>
      <c r="U982" s="20"/>
      <c r="V982" s="20"/>
      <c r="W982" s="20"/>
      <c r="X982" s="20"/>
      <c r="Y982" s="20"/>
      <c r="Z982" s="20"/>
      <c r="AA982" s="20"/>
      <c r="AB982" s="20"/>
      <c r="AC982" s="20"/>
      <c r="AD982" s="20"/>
      <c r="AE982" s="20"/>
      <c r="AR982" s="106" t="s">
        <v>190</v>
      </c>
      <c r="AT982" s="106" t="s">
        <v>111</v>
      </c>
      <c r="AU982" s="106" t="s">
        <v>116</v>
      </c>
      <c r="AY982" s="12" t="s">
        <v>109</v>
      </c>
      <c r="BE982" s="107">
        <f t="shared" si="188"/>
        <v>0</v>
      </c>
      <c r="BF982" s="107">
        <f t="shared" si="189"/>
        <v>0</v>
      </c>
      <c r="BG982" s="107">
        <f t="shared" si="190"/>
        <v>0</v>
      </c>
      <c r="BH982" s="107">
        <f t="shared" si="191"/>
        <v>0</v>
      </c>
      <c r="BI982" s="107">
        <f t="shared" si="192"/>
        <v>0</v>
      </c>
      <c r="BJ982" s="12" t="s">
        <v>116</v>
      </c>
      <c r="BK982" s="107">
        <f t="shared" si="193"/>
        <v>0</v>
      </c>
      <c r="BL982" s="12" t="s">
        <v>190</v>
      </c>
      <c r="BM982" s="106" t="s">
        <v>1609</v>
      </c>
    </row>
    <row r="983" spans="1:65" s="2" customFormat="1" ht="24.2" customHeight="1" x14ac:dyDescent="0.2">
      <c r="A983" s="20"/>
      <c r="B983" s="95"/>
      <c r="C983" s="96"/>
      <c r="D983" s="96" t="s">
        <v>111</v>
      </c>
      <c r="E983" s="97" t="s">
        <v>1610</v>
      </c>
      <c r="F983" s="98" t="s">
        <v>1611</v>
      </c>
      <c r="G983" s="99" t="s">
        <v>950</v>
      </c>
      <c r="H983" s="100">
        <v>0.6</v>
      </c>
      <c r="I983" s="100"/>
      <c r="J983" s="190">
        <f t="shared" si="197"/>
        <v>0</v>
      </c>
      <c r="K983" s="101"/>
      <c r="L983" s="21"/>
      <c r="M983" s="102" t="s">
        <v>0</v>
      </c>
      <c r="N983" s="103" t="s">
        <v>24</v>
      </c>
      <c r="O983" s="104">
        <v>0</v>
      </c>
      <c r="P983" s="104">
        <f t="shared" si="185"/>
        <v>0</v>
      </c>
      <c r="Q983" s="104">
        <v>0</v>
      </c>
      <c r="R983" s="104">
        <f t="shared" si="186"/>
        <v>0</v>
      </c>
      <c r="S983" s="104">
        <v>0</v>
      </c>
      <c r="T983" s="105">
        <f t="shared" si="187"/>
        <v>0</v>
      </c>
      <c r="U983" s="20"/>
      <c r="V983" s="20"/>
      <c r="W983" s="20"/>
      <c r="X983" s="20"/>
      <c r="Y983" s="20"/>
      <c r="Z983" s="20"/>
      <c r="AA983" s="20"/>
      <c r="AB983" s="20"/>
      <c r="AC983" s="20"/>
      <c r="AD983" s="20"/>
      <c r="AE983" s="20"/>
      <c r="AR983" s="106" t="s">
        <v>190</v>
      </c>
      <c r="AT983" s="106" t="s">
        <v>111</v>
      </c>
      <c r="AU983" s="106" t="s">
        <v>116</v>
      </c>
      <c r="AY983" s="12" t="s">
        <v>109</v>
      </c>
      <c r="BE983" s="107">
        <f t="shared" si="188"/>
        <v>0</v>
      </c>
      <c r="BF983" s="107">
        <f t="shared" si="189"/>
        <v>0</v>
      </c>
      <c r="BG983" s="107">
        <f t="shared" si="190"/>
        <v>0</v>
      </c>
      <c r="BH983" s="107">
        <f t="shared" si="191"/>
        <v>0</v>
      </c>
      <c r="BI983" s="107">
        <f t="shared" si="192"/>
        <v>0</v>
      </c>
      <c r="BJ983" s="12" t="s">
        <v>116</v>
      </c>
      <c r="BK983" s="107">
        <f t="shared" si="193"/>
        <v>0</v>
      </c>
      <c r="BL983" s="12" t="s">
        <v>190</v>
      </c>
      <c r="BM983" s="106" t="s">
        <v>1612</v>
      </c>
    </row>
    <row r="984" spans="1:65" s="7" customFormat="1" ht="22.9" customHeight="1" x14ac:dyDescent="0.2">
      <c r="B984" s="85"/>
      <c r="D984" s="86" t="s">
        <v>40</v>
      </c>
      <c r="E984" s="94" t="s">
        <v>1613</v>
      </c>
      <c r="F984" s="94" t="s">
        <v>1614</v>
      </c>
      <c r="I984" s="178"/>
      <c r="J984" s="180">
        <f>SUM(J985:J1045)</f>
        <v>0</v>
      </c>
      <c r="L984" s="85"/>
      <c r="M984" s="88"/>
      <c r="N984" s="89"/>
      <c r="O984" s="89"/>
      <c r="P984" s="90">
        <f>SUM(P985:P1045)</f>
        <v>56.004862559999999</v>
      </c>
      <c r="Q984" s="89"/>
      <c r="R984" s="90">
        <f>SUM(R985:R1045)</f>
        <v>2.4714417099999997</v>
      </c>
      <c r="S984" s="89"/>
      <c r="T984" s="91">
        <f>SUM(T985:T1045)</f>
        <v>0</v>
      </c>
      <c r="AR984" s="86" t="s">
        <v>116</v>
      </c>
      <c r="AT984" s="92" t="s">
        <v>40</v>
      </c>
      <c r="AU984" s="92" t="s">
        <v>42</v>
      </c>
      <c r="AY984" s="86" t="s">
        <v>109</v>
      </c>
      <c r="BK984" s="93">
        <f>SUM(BK985:BK1045)</f>
        <v>0</v>
      </c>
    </row>
    <row r="985" spans="1:65" s="2" customFormat="1" ht="37.9" customHeight="1" x14ac:dyDescent="0.2">
      <c r="A985" s="20"/>
      <c r="B985" s="95"/>
      <c r="C985" s="96">
        <v>312</v>
      </c>
      <c r="D985" s="96" t="s">
        <v>111</v>
      </c>
      <c r="E985" s="97" t="s">
        <v>1615</v>
      </c>
      <c r="F985" s="98" t="s">
        <v>1616</v>
      </c>
      <c r="G985" s="99" t="s">
        <v>214</v>
      </c>
      <c r="H985" s="100">
        <v>455.96499999999997</v>
      </c>
      <c r="I985" s="100"/>
      <c r="J985" s="190">
        <f t="shared" ref="J985" si="198">SUM(H985*I985)</f>
        <v>0</v>
      </c>
      <c r="K985" s="101"/>
      <c r="L985" s="21"/>
      <c r="M985" s="102" t="s">
        <v>0</v>
      </c>
      <c r="N985" s="103" t="s">
        <v>24</v>
      </c>
      <c r="O985" s="104">
        <v>0</v>
      </c>
      <c r="P985" s="104">
        <f>O985*H985</f>
        <v>0</v>
      </c>
      <c r="Q985" s="104">
        <v>0</v>
      </c>
      <c r="R985" s="104">
        <f>Q985*H985</f>
        <v>0</v>
      </c>
      <c r="S985" s="104">
        <v>0</v>
      </c>
      <c r="T985" s="105">
        <f>S985*H985</f>
        <v>0</v>
      </c>
      <c r="U985" s="20"/>
      <c r="V985" s="20"/>
      <c r="W985" s="20"/>
      <c r="X985" s="20"/>
      <c r="Y985" s="20"/>
      <c r="Z985" s="20"/>
      <c r="AA985" s="20"/>
      <c r="AB985" s="20"/>
      <c r="AC985" s="20"/>
      <c r="AD985" s="20"/>
      <c r="AE985" s="20"/>
      <c r="AR985" s="106" t="s">
        <v>190</v>
      </c>
      <c r="AT985" s="106" t="s">
        <v>111</v>
      </c>
      <c r="AU985" s="106" t="s">
        <v>116</v>
      </c>
      <c r="AY985" s="12" t="s">
        <v>109</v>
      </c>
      <c r="BE985" s="107">
        <f>IF(N985="základná",J985,0)</f>
        <v>0</v>
      </c>
      <c r="BF985" s="107">
        <f>IF(N985="znížená",J985,0)</f>
        <v>0</v>
      </c>
      <c r="BG985" s="107">
        <f>IF(N985="zákl. prenesená",J985,0)</f>
        <v>0</v>
      </c>
      <c r="BH985" s="107">
        <f>IF(N985="zníž. prenesená",J985,0)</f>
        <v>0</v>
      </c>
      <c r="BI985" s="107">
        <f>IF(N985="nulová",J985,0)</f>
        <v>0</v>
      </c>
      <c r="BJ985" s="12" t="s">
        <v>116</v>
      </c>
      <c r="BK985" s="107">
        <f>ROUND(I985*H985,2)</f>
        <v>0</v>
      </c>
      <c r="BL985" s="12" t="s">
        <v>190</v>
      </c>
      <c r="BM985" s="106" t="s">
        <v>1617</v>
      </c>
    </row>
    <row r="986" spans="1:65" s="8" customFormat="1" x14ac:dyDescent="0.2">
      <c r="B986" s="108"/>
      <c r="D986" s="109" t="s">
        <v>117</v>
      </c>
      <c r="E986" s="110" t="s">
        <v>0</v>
      </c>
      <c r="F986" s="111" t="s">
        <v>1618</v>
      </c>
      <c r="H986" s="110" t="s">
        <v>0</v>
      </c>
      <c r="I986" s="181"/>
      <c r="J986" s="181"/>
      <c r="L986" s="108"/>
      <c r="M986" s="112"/>
      <c r="N986" s="113"/>
      <c r="O986" s="113"/>
      <c r="P986" s="113"/>
      <c r="Q986" s="113"/>
      <c r="R986" s="113"/>
      <c r="S986" s="113"/>
      <c r="T986" s="114"/>
      <c r="AT986" s="110" t="s">
        <v>117</v>
      </c>
      <c r="AU986" s="110" t="s">
        <v>116</v>
      </c>
      <c r="AV986" s="8" t="s">
        <v>42</v>
      </c>
      <c r="AW986" s="8" t="s">
        <v>15</v>
      </c>
      <c r="AX986" s="8" t="s">
        <v>41</v>
      </c>
      <c r="AY986" s="110" t="s">
        <v>109</v>
      </c>
    </row>
    <row r="987" spans="1:65" s="9" customFormat="1" x14ac:dyDescent="0.2">
      <c r="B987" s="115"/>
      <c r="D987" s="109" t="s">
        <v>117</v>
      </c>
      <c r="E987" s="116" t="s">
        <v>0</v>
      </c>
      <c r="F987" s="117" t="s">
        <v>1619</v>
      </c>
      <c r="H987" s="118">
        <v>80.790000000000006</v>
      </c>
      <c r="I987" s="118"/>
      <c r="J987" s="118"/>
      <c r="L987" s="115"/>
      <c r="M987" s="119"/>
      <c r="N987" s="120"/>
      <c r="O987" s="120"/>
      <c r="P987" s="120"/>
      <c r="Q987" s="120"/>
      <c r="R987" s="120"/>
      <c r="S987" s="120"/>
      <c r="T987" s="121"/>
      <c r="AT987" s="116" t="s">
        <v>117</v>
      </c>
      <c r="AU987" s="116" t="s">
        <v>116</v>
      </c>
      <c r="AV987" s="9" t="s">
        <v>116</v>
      </c>
      <c r="AW987" s="9" t="s">
        <v>15</v>
      </c>
      <c r="AX987" s="9" t="s">
        <v>41</v>
      </c>
      <c r="AY987" s="116" t="s">
        <v>109</v>
      </c>
    </row>
    <row r="988" spans="1:65" s="9" customFormat="1" x14ac:dyDescent="0.2">
      <c r="B988" s="115"/>
      <c r="D988" s="109" t="s">
        <v>117</v>
      </c>
      <c r="E988" s="116" t="s">
        <v>0</v>
      </c>
      <c r="F988" s="117" t="s">
        <v>1620</v>
      </c>
      <c r="H988" s="118">
        <v>27.417000000000002</v>
      </c>
      <c r="I988" s="118"/>
      <c r="J988" s="118"/>
      <c r="L988" s="115"/>
      <c r="M988" s="119"/>
      <c r="N988" s="120"/>
      <c r="O988" s="120"/>
      <c r="P988" s="120"/>
      <c r="Q988" s="120"/>
      <c r="R988" s="120"/>
      <c r="S988" s="120"/>
      <c r="T988" s="121"/>
      <c r="AT988" s="116" t="s">
        <v>117</v>
      </c>
      <c r="AU988" s="116" t="s">
        <v>116</v>
      </c>
      <c r="AV988" s="9" t="s">
        <v>116</v>
      </c>
      <c r="AW988" s="9" t="s">
        <v>15</v>
      </c>
      <c r="AX988" s="9" t="s">
        <v>41</v>
      </c>
      <c r="AY988" s="116" t="s">
        <v>109</v>
      </c>
    </row>
    <row r="989" spans="1:65" s="9" customFormat="1" x14ac:dyDescent="0.2">
      <c r="B989" s="115"/>
      <c r="D989" s="109" t="s">
        <v>117</v>
      </c>
      <c r="E989" s="116" t="s">
        <v>0</v>
      </c>
      <c r="F989" s="117" t="s">
        <v>1621</v>
      </c>
      <c r="H989" s="118">
        <v>-31.815999999999999</v>
      </c>
      <c r="I989" s="118"/>
      <c r="J989" s="118"/>
      <c r="L989" s="115"/>
      <c r="M989" s="119"/>
      <c r="N989" s="120"/>
      <c r="O989" s="120"/>
      <c r="P989" s="120"/>
      <c r="Q989" s="120"/>
      <c r="R989" s="120"/>
      <c r="S989" s="120"/>
      <c r="T989" s="121"/>
      <c r="AT989" s="116" t="s">
        <v>117</v>
      </c>
      <c r="AU989" s="116" t="s">
        <v>116</v>
      </c>
      <c r="AV989" s="9" t="s">
        <v>116</v>
      </c>
      <c r="AW989" s="9" t="s">
        <v>15</v>
      </c>
      <c r="AX989" s="9" t="s">
        <v>41</v>
      </c>
      <c r="AY989" s="116" t="s">
        <v>109</v>
      </c>
    </row>
    <row r="990" spans="1:65" s="9" customFormat="1" x14ac:dyDescent="0.2">
      <c r="B990" s="115"/>
      <c r="D990" s="109" t="s">
        <v>117</v>
      </c>
      <c r="E990" s="116" t="s">
        <v>0</v>
      </c>
      <c r="F990" s="117" t="s">
        <v>1622</v>
      </c>
      <c r="H990" s="118">
        <v>16.218</v>
      </c>
      <c r="I990" s="118"/>
      <c r="J990" s="118"/>
      <c r="L990" s="115"/>
      <c r="M990" s="119"/>
      <c r="N990" s="120"/>
      <c r="O990" s="120"/>
      <c r="P990" s="120"/>
      <c r="Q990" s="120"/>
      <c r="R990" s="120"/>
      <c r="S990" s="120"/>
      <c r="T990" s="121"/>
      <c r="AT990" s="116" t="s">
        <v>117</v>
      </c>
      <c r="AU990" s="116" t="s">
        <v>116</v>
      </c>
      <c r="AV990" s="9" t="s">
        <v>116</v>
      </c>
      <c r="AW990" s="9" t="s">
        <v>15</v>
      </c>
      <c r="AX990" s="9" t="s">
        <v>41</v>
      </c>
      <c r="AY990" s="116" t="s">
        <v>109</v>
      </c>
    </row>
    <row r="991" spans="1:65" s="9" customFormat="1" x14ac:dyDescent="0.2">
      <c r="B991" s="115"/>
      <c r="D991" s="109" t="s">
        <v>117</v>
      </c>
      <c r="E991" s="116" t="s">
        <v>0</v>
      </c>
      <c r="F991" s="117" t="s">
        <v>1623</v>
      </c>
      <c r="H991" s="118">
        <v>42.328000000000003</v>
      </c>
      <c r="I991" s="118"/>
      <c r="J991" s="118"/>
      <c r="L991" s="115"/>
      <c r="M991" s="119"/>
      <c r="N991" s="120"/>
      <c r="O991" s="120"/>
      <c r="P991" s="120"/>
      <c r="Q991" s="120"/>
      <c r="R991" s="120"/>
      <c r="S991" s="120"/>
      <c r="T991" s="121"/>
      <c r="AT991" s="116" t="s">
        <v>117</v>
      </c>
      <c r="AU991" s="116" t="s">
        <v>116</v>
      </c>
      <c r="AV991" s="9" t="s">
        <v>116</v>
      </c>
      <c r="AW991" s="9" t="s">
        <v>15</v>
      </c>
      <c r="AX991" s="9" t="s">
        <v>41</v>
      </c>
      <c r="AY991" s="116" t="s">
        <v>109</v>
      </c>
    </row>
    <row r="992" spans="1:65" s="9" customFormat="1" x14ac:dyDescent="0.2">
      <c r="B992" s="115"/>
      <c r="D992" s="109" t="s">
        <v>117</v>
      </c>
      <c r="E992" s="116" t="s">
        <v>0</v>
      </c>
      <c r="F992" s="117" t="s">
        <v>1624</v>
      </c>
      <c r="H992" s="118">
        <v>-5.2210000000000001</v>
      </c>
      <c r="I992" s="118"/>
      <c r="J992" s="118"/>
      <c r="L992" s="115"/>
      <c r="M992" s="119"/>
      <c r="N992" s="120"/>
      <c r="O992" s="120"/>
      <c r="P992" s="120"/>
      <c r="Q992" s="120"/>
      <c r="R992" s="120"/>
      <c r="S992" s="120"/>
      <c r="T992" s="121"/>
      <c r="AT992" s="116" t="s">
        <v>117</v>
      </c>
      <c r="AU992" s="116" t="s">
        <v>116</v>
      </c>
      <c r="AV992" s="9" t="s">
        <v>116</v>
      </c>
      <c r="AW992" s="9" t="s">
        <v>15</v>
      </c>
      <c r="AX992" s="9" t="s">
        <v>41</v>
      </c>
      <c r="AY992" s="116" t="s">
        <v>109</v>
      </c>
    </row>
    <row r="993" spans="1:65" s="11" customFormat="1" x14ac:dyDescent="0.2">
      <c r="B993" s="129"/>
      <c r="D993" s="109" t="s">
        <v>117</v>
      </c>
      <c r="E993" s="130" t="s">
        <v>0</v>
      </c>
      <c r="F993" s="131" t="s">
        <v>153</v>
      </c>
      <c r="H993" s="132">
        <v>129.71600000000001</v>
      </c>
      <c r="I993" s="132"/>
      <c r="J993" s="132"/>
      <c r="L993" s="129"/>
      <c r="M993" s="133"/>
      <c r="N993" s="134"/>
      <c r="O993" s="134"/>
      <c r="P993" s="134"/>
      <c r="Q993" s="134"/>
      <c r="R993" s="134"/>
      <c r="S993" s="134"/>
      <c r="T993" s="135"/>
      <c r="AT993" s="130" t="s">
        <v>117</v>
      </c>
      <c r="AU993" s="130" t="s">
        <v>116</v>
      </c>
      <c r="AV993" s="11" t="s">
        <v>124</v>
      </c>
      <c r="AW993" s="11" t="s">
        <v>15</v>
      </c>
      <c r="AX993" s="11" t="s">
        <v>41</v>
      </c>
      <c r="AY993" s="130" t="s">
        <v>109</v>
      </c>
    </row>
    <row r="994" spans="1:65" s="8" customFormat="1" x14ac:dyDescent="0.2">
      <c r="B994" s="108"/>
      <c r="D994" s="109" t="s">
        <v>117</v>
      </c>
      <c r="E994" s="110" t="s">
        <v>0</v>
      </c>
      <c r="F994" s="111" t="s">
        <v>1625</v>
      </c>
      <c r="H994" s="110" t="s">
        <v>0</v>
      </c>
      <c r="I994" s="181"/>
      <c r="J994" s="181"/>
      <c r="L994" s="108"/>
      <c r="M994" s="112"/>
      <c r="N994" s="113"/>
      <c r="O994" s="113"/>
      <c r="P994" s="113"/>
      <c r="Q994" s="113"/>
      <c r="R994" s="113"/>
      <c r="S994" s="113"/>
      <c r="T994" s="114"/>
      <c r="AT994" s="110" t="s">
        <v>117</v>
      </c>
      <c r="AU994" s="110" t="s">
        <v>116</v>
      </c>
      <c r="AV994" s="8" t="s">
        <v>42</v>
      </c>
      <c r="AW994" s="8" t="s">
        <v>15</v>
      </c>
      <c r="AX994" s="8" t="s">
        <v>41</v>
      </c>
      <c r="AY994" s="110" t="s">
        <v>109</v>
      </c>
    </row>
    <row r="995" spans="1:65" s="9" customFormat="1" x14ac:dyDescent="0.2">
      <c r="B995" s="115"/>
      <c r="D995" s="109" t="s">
        <v>117</v>
      </c>
      <c r="E995" s="116" t="s">
        <v>0</v>
      </c>
      <c r="F995" s="117" t="s">
        <v>1626</v>
      </c>
      <c r="H995" s="118">
        <v>110.741</v>
      </c>
      <c r="I995" s="118"/>
      <c r="J995" s="118"/>
      <c r="L995" s="115"/>
      <c r="M995" s="119"/>
      <c r="N995" s="120"/>
      <c r="O995" s="120"/>
      <c r="P995" s="120"/>
      <c r="Q995" s="120"/>
      <c r="R995" s="120"/>
      <c r="S995" s="120"/>
      <c r="T995" s="121"/>
      <c r="AT995" s="116" t="s">
        <v>117</v>
      </c>
      <c r="AU995" s="116" t="s">
        <v>116</v>
      </c>
      <c r="AV995" s="9" t="s">
        <v>116</v>
      </c>
      <c r="AW995" s="9" t="s">
        <v>15</v>
      </c>
      <c r="AX995" s="9" t="s">
        <v>41</v>
      </c>
      <c r="AY995" s="116" t="s">
        <v>109</v>
      </c>
    </row>
    <row r="996" spans="1:65" s="9" customFormat="1" x14ac:dyDescent="0.2">
      <c r="B996" s="115"/>
      <c r="D996" s="109" t="s">
        <v>117</v>
      </c>
      <c r="E996" s="116" t="s">
        <v>0</v>
      </c>
      <c r="F996" s="117" t="s">
        <v>1627</v>
      </c>
      <c r="H996" s="118">
        <v>32.005000000000003</v>
      </c>
      <c r="I996" s="118"/>
      <c r="J996" s="118"/>
      <c r="L996" s="115"/>
      <c r="M996" s="119"/>
      <c r="N996" s="120"/>
      <c r="O996" s="120"/>
      <c r="P996" s="120"/>
      <c r="Q996" s="120"/>
      <c r="R996" s="120"/>
      <c r="S996" s="120"/>
      <c r="T996" s="121"/>
      <c r="AT996" s="116" t="s">
        <v>117</v>
      </c>
      <c r="AU996" s="116" t="s">
        <v>116</v>
      </c>
      <c r="AV996" s="9" t="s">
        <v>116</v>
      </c>
      <c r="AW996" s="9" t="s">
        <v>15</v>
      </c>
      <c r="AX996" s="9" t="s">
        <v>41</v>
      </c>
      <c r="AY996" s="116" t="s">
        <v>109</v>
      </c>
    </row>
    <row r="997" spans="1:65" s="9" customFormat="1" x14ac:dyDescent="0.2">
      <c r="B997" s="115"/>
      <c r="D997" s="109" t="s">
        <v>117</v>
      </c>
      <c r="E997" s="116" t="s">
        <v>0</v>
      </c>
      <c r="F997" s="117" t="s">
        <v>1628</v>
      </c>
      <c r="H997" s="118">
        <v>-30.184000000000001</v>
      </c>
      <c r="I997" s="118"/>
      <c r="J997" s="118"/>
      <c r="L997" s="115"/>
      <c r="M997" s="119"/>
      <c r="N997" s="120"/>
      <c r="O997" s="120"/>
      <c r="P997" s="120"/>
      <c r="Q997" s="120"/>
      <c r="R997" s="120"/>
      <c r="S997" s="120"/>
      <c r="T997" s="121"/>
      <c r="AT997" s="116" t="s">
        <v>117</v>
      </c>
      <c r="AU997" s="116" t="s">
        <v>116</v>
      </c>
      <c r="AV997" s="9" t="s">
        <v>116</v>
      </c>
      <c r="AW997" s="9" t="s">
        <v>15</v>
      </c>
      <c r="AX997" s="9" t="s">
        <v>41</v>
      </c>
      <c r="AY997" s="116" t="s">
        <v>109</v>
      </c>
    </row>
    <row r="998" spans="1:65" s="9" customFormat="1" x14ac:dyDescent="0.2">
      <c r="B998" s="115"/>
      <c r="D998" s="109" t="s">
        <v>117</v>
      </c>
      <c r="E998" s="116" t="s">
        <v>0</v>
      </c>
      <c r="F998" s="117" t="s">
        <v>1629</v>
      </c>
      <c r="H998" s="118">
        <v>169.64500000000001</v>
      </c>
      <c r="I998" s="118"/>
      <c r="J998" s="118"/>
      <c r="L998" s="115"/>
      <c r="M998" s="119"/>
      <c r="N998" s="120"/>
      <c r="O998" s="120"/>
      <c r="P998" s="120"/>
      <c r="Q998" s="120"/>
      <c r="R998" s="120"/>
      <c r="S998" s="120"/>
      <c r="T998" s="121"/>
      <c r="AT998" s="116" t="s">
        <v>117</v>
      </c>
      <c r="AU998" s="116" t="s">
        <v>116</v>
      </c>
      <c r="AV998" s="9" t="s">
        <v>116</v>
      </c>
      <c r="AW998" s="9" t="s">
        <v>15</v>
      </c>
      <c r="AX998" s="9" t="s">
        <v>41</v>
      </c>
      <c r="AY998" s="116" t="s">
        <v>109</v>
      </c>
    </row>
    <row r="999" spans="1:65" s="9" customFormat="1" x14ac:dyDescent="0.2">
      <c r="B999" s="115"/>
      <c r="D999" s="109" t="s">
        <v>117</v>
      </c>
      <c r="E999" s="116" t="s">
        <v>0</v>
      </c>
      <c r="F999" s="117" t="s">
        <v>1630</v>
      </c>
      <c r="H999" s="118">
        <v>-35.700000000000003</v>
      </c>
      <c r="I999" s="118"/>
      <c r="J999" s="118"/>
      <c r="L999" s="115"/>
      <c r="M999" s="119"/>
      <c r="N999" s="120"/>
      <c r="O999" s="120"/>
      <c r="P999" s="120"/>
      <c r="Q999" s="120"/>
      <c r="R999" s="120"/>
      <c r="S999" s="120"/>
      <c r="T999" s="121"/>
      <c r="AT999" s="116" t="s">
        <v>117</v>
      </c>
      <c r="AU999" s="116" t="s">
        <v>116</v>
      </c>
      <c r="AV999" s="9" t="s">
        <v>116</v>
      </c>
      <c r="AW999" s="9" t="s">
        <v>15</v>
      </c>
      <c r="AX999" s="9" t="s">
        <v>41</v>
      </c>
      <c r="AY999" s="116" t="s">
        <v>109</v>
      </c>
    </row>
    <row r="1000" spans="1:65" s="9" customFormat="1" x14ac:dyDescent="0.2">
      <c r="B1000" s="115"/>
      <c r="D1000" s="109" t="s">
        <v>117</v>
      </c>
      <c r="E1000" s="116" t="s">
        <v>0</v>
      </c>
      <c r="F1000" s="117" t="s">
        <v>1631</v>
      </c>
      <c r="H1000" s="118">
        <v>62.826000000000001</v>
      </c>
      <c r="I1000" s="118"/>
      <c r="J1000" s="118"/>
      <c r="L1000" s="115"/>
      <c r="M1000" s="119"/>
      <c r="N1000" s="120"/>
      <c r="O1000" s="120"/>
      <c r="P1000" s="120"/>
      <c r="Q1000" s="120"/>
      <c r="R1000" s="120"/>
      <c r="S1000" s="120"/>
      <c r="T1000" s="121"/>
      <c r="AT1000" s="116" t="s">
        <v>117</v>
      </c>
      <c r="AU1000" s="116" t="s">
        <v>116</v>
      </c>
      <c r="AV1000" s="9" t="s">
        <v>116</v>
      </c>
      <c r="AW1000" s="9" t="s">
        <v>15</v>
      </c>
      <c r="AX1000" s="9" t="s">
        <v>41</v>
      </c>
      <c r="AY1000" s="116" t="s">
        <v>109</v>
      </c>
    </row>
    <row r="1001" spans="1:65" s="9" customFormat="1" x14ac:dyDescent="0.2">
      <c r="B1001" s="115"/>
      <c r="D1001" s="109" t="s">
        <v>117</v>
      </c>
      <c r="E1001" s="116" t="s">
        <v>0</v>
      </c>
      <c r="F1001" s="117" t="s">
        <v>1632</v>
      </c>
      <c r="H1001" s="118">
        <v>20.498000000000001</v>
      </c>
      <c r="I1001" s="118"/>
      <c r="J1001" s="118"/>
      <c r="L1001" s="115"/>
      <c r="M1001" s="119"/>
      <c r="N1001" s="120"/>
      <c r="O1001" s="120"/>
      <c r="P1001" s="120"/>
      <c r="Q1001" s="120"/>
      <c r="R1001" s="120"/>
      <c r="S1001" s="120"/>
      <c r="T1001" s="121"/>
      <c r="AT1001" s="116" t="s">
        <v>117</v>
      </c>
      <c r="AU1001" s="116" t="s">
        <v>116</v>
      </c>
      <c r="AV1001" s="9" t="s">
        <v>116</v>
      </c>
      <c r="AW1001" s="9" t="s">
        <v>15</v>
      </c>
      <c r="AX1001" s="9" t="s">
        <v>41</v>
      </c>
      <c r="AY1001" s="116" t="s">
        <v>109</v>
      </c>
    </row>
    <row r="1002" spans="1:65" s="9" customFormat="1" x14ac:dyDescent="0.2">
      <c r="B1002" s="115"/>
      <c r="D1002" s="109" t="s">
        <v>117</v>
      </c>
      <c r="E1002" s="116" t="s">
        <v>0</v>
      </c>
      <c r="F1002" s="117" t="s">
        <v>1633</v>
      </c>
      <c r="H1002" s="118">
        <v>-3.5819999999999999</v>
      </c>
      <c r="I1002" s="118"/>
      <c r="J1002" s="118"/>
      <c r="L1002" s="115"/>
      <c r="M1002" s="119"/>
      <c r="N1002" s="120"/>
      <c r="O1002" s="120"/>
      <c r="P1002" s="120"/>
      <c r="Q1002" s="120"/>
      <c r="R1002" s="120"/>
      <c r="S1002" s="120"/>
      <c r="T1002" s="121"/>
      <c r="AT1002" s="116" t="s">
        <v>117</v>
      </c>
      <c r="AU1002" s="116" t="s">
        <v>116</v>
      </c>
      <c r="AV1002" s="9" t="s">
        <v>116</v>
      </c>
      <c r="AW1002" s="9" t="s">
        <v>15</v>
      </c>
      <c r="AX1002" s="9" t="s">
        <v>41</v>
      </c>
      <c r="AY1002" s="116" t="s">
        <v>109</v>
      </c>
    </row>
    <row r="1003" spans="1:65" s="11" customFormat="1" x14ac:dyDescent="0.2">
      <c r="B1003" s="129"/>
      <c r="D1003" s="109" t="s">
        <v>117</v>
      </c>
      <c r="E1003" s="130" t="s">
        <v>0</v>
      </c>
      <c r="F1003" s="131" t="s">
        <v>153</v>
      </c>
      <c r="H1003" s="132">
        <v>326.24900000000002</v>
      </c>
      <c r="I1003" s="132"/>
      <c r="J1003" s="132"/>
      <c r="L1003" s="129"/>
      <c r="M1003" s="133"/>
      <c r="N1003" s="134"/>
      <c r="O1003" s="134"/>
      <c r="P1003" s="134"/>
      <c r="Q1003" s="134"/>
      <c r="R1003" s="134"/>
      <c r="S1003" s="134"/>
      <c r="T1003" s="135"/>
      <c r="AT1003" s="130" t="s">
        <v>117</v>
      </c>
      <c r="AU1003" s="130" t="s">
        <v>116</v>
      </c>
      <c r="AV1003" s="11" t="s">
        <v>124</v>
      </c>
      <c r="AW1003" s="11" t="s">
        <v>15</v>
      </c>
      <c r="AX1003" s="11" t="s">
        <v>41</v>
      </c>
      <c r="AY1003" s="130" t="s">
        <v>109</v>
      </c>
    </row>
    <row r="1004" spans="1:65" s="10" customFormat="1" x14ac:dyDescent="0.2">
      <c r="B1004" s="122"/>
      <c r="D1004" s="109" t="s">
        <v>117</v>
      </c>
      <c r="E1004" s="123" t="s">
        <v>0</v>
      </c>
      <c r="F1004" s="124" t="s">
        <v>121</v>
      </c>
      <c r="H1004" s="125">
        <v>455.96499999999997</v>
      </c>
      <c r="I1004" s="125"/>
      <c r="J1004" s="125"/>
      <c r="L1004" s="122"/>
      <c r="M1004" s="126"/>
      <c r="N1004" s="127"/>
      <c r="O1004" s="127"/>
      <c r="P1004" s="127"/>
      <c r="Q1004" s="127"/>
      <c r="R1004" s="127"/>
      <c r="S1004" s="127"/>
      <c r="T1004" s="128"/>
      <c r="AT1004" s="123" t="s">
        <v>117</v>
      </c>
      <c r="AU1004" s="123" t="s">
        <v>116</v>
      </c>
      <c r="AV1004" s="10" t="s">
        <v>115</v>
      </c>
      <c r="AW1004" s="10" t="s">
        <v>15</v>
      </c>
      <c r="AX1004" s="10" t="s">
        <v>42</v>
      </c>
      <c r="AY1004" s="123" t="s">
        <v>109</v>
      </c>
    </row>
    <row r="1005" spans="1:65" s="2" customFormat="1" ht="37.9" customHeight="1" x14ac:dyDescent="0.2">
      <c r="A1005" s="20"/>
      <c r="B1005" s="95"/>
      <c r="C1005" s="96">
        <v>313</v>
      </c>
      <c r="D1005" s="96" t="s">
        <v>111</v>
      </c>
      <c r="E1005" s="97" t="s">
        <v>1634</v>
      </c>
      <c r="F1005" s="98" t="s">
        <v>1635</v>
      </c>
      <c r="G1005" s="99" t="s">
        <v>214</v>
      </c>
      <c r="H1005" s="100">
        <v>257.75</v>
      </c>
      <c r="I1005" s="100"/>
      <c r="J1005" s="190">
        <f t="shared" ref="J1005" si="199">SUM(H1005*I1005)</f>
        <v>0</v>
      </c>
      <c r="K1005" s="101"/>
      <c r="L1005" s="21"/>
      <c r="M1005" s="102" t="s">
        <v>0</v>
      </c>
      <c r="N1005" s="103" t="s">
        <v>24</v>
      </c>
      <c r="O1005" s="104">
        <v>0</v>
      </c>
      <c r="P1005" s="104">
        <f>O1005*H1005</f>
        <v>0</v>
      </c>
      <c r="Q1005" s="104">
        <v>0</v>
      </c>
      <c r="R1005" s="104">
        <f>Q1005*H1005</f>
        <v>0</v>
      </c>
      <c r="S1005" s="104">
        <v>0</v>
      </c>
      <c r="T1005" s="105">
        <f>S1005*H1005</f>
        <v>0</v>
      </c>
      <c r="U1005" s="20"/>
      <c r="V1005" s="20"/>
      <c r="W1005" s="20"/>
      <c r="X1005" s="20"/>
      <c r="Y1005" s="20"/>
      <c r="Z1005" s="20"/>
      <c r="AA1005" s="20"/>
      <c r="AB1005" s="20"/>
      <c r="AC1005" s="20"/>
      <c r="AD1005" s="20"/>
      <c r="AE1005" s="20"/>
      <c r="AR1005" s="106" t="s">
        <v>190</v>
      </c>
      <c r="AT1005" s="106" t="s">
        <v>111</v>
      </c>
      <c r="AU1005" s="106" t="s">
        <v>116</v>
      </c>
      <c r="AY1005" s="12" t="s">
        <v>109</v>
      </c>
      <c r="BE1005" s="107">
        <f>IF(N1005="základná",J1005,0)</f>
        <v>0</v>
      </c>
      <c r="BF1005" s="107">
        <f>IF(N1005="znížená",J1005,0)</f>
        <v>0</v>
      </c>
      <c r="BG1005" s="107">
        <f>IF(N1005="zákl. prenesená",J1005,0)</f>
        <v>0</v>
      </c>
      <c r="BH1005" s="107">
        <f>IF(N1005="zníž. prenesená",J1005,0)</f>
        <v>0</v>
      </c>
      <c r="BI1005" s="107">
        <f>IF(N1005="nulová",J1005,0)</f>
        <v>0</v>
      </c>
      <c r="BJ1005" s="12" t="s">
        <v>116</v>
      </c>
      <c r="BK1005" s="107">
        <f>ROUND(I1005*H1005,2)</f>
        <v>0</v>
      </c>
      <c r="BL1005" s="12" t="s">
        <v>190</v>
      </c>
      <c r="BM1005" s="106" t="s">
        <v>1636</v>
      </c>
    </row>
    <row r="1006" spans="1:65" s="8" customFormat="1" x14ac:dyDescent="0.2">
      <c r="B1006" s="108"/>
      <c r="D1006" s="109" t="s">
        <v>117</v>
      </c>
      <c r="E1006" s="110" t="s">
        <v>0</v>
      </c>
      <c r="F1006" s="111" t="s">
        <v>1618</v>
      </c>
      <c r="H1006" s="110" t="s">
        <v>0</v>
      </c>
      <c r="I1006" s="181"/>
      <c r="J1006" s="181"/>
      <c r="L1006" s="108"/>
      <c r="M1006" s="112"/>
      <c r="N1006" s="113"/>
      <c r="O1006" s="113"/>
      <c r="P1006" s="113"/>
      <c r="Q1006" s="113"/>
      <c r="R1006" s="113"/>
      <c r="S1006" s="113"/>
      <c r="T1006" s="114"/>
      <c r="AT1006" s="110" t="s">
        <v>117</v>
      </c>
      <c r="AU1006" s="110" t="s">
        <v>116</v>
      </c>
      <c r="AV1006" s="8" t="s">
        <v>42</v>
      </c>
      <c r="AW1006" s="8" t="s">
        <v>15</v>
      </c>
      <c r="AX1006" s="8" t="s">
        <v>41</v>
      </c>
      <c r="AY1006" s="110" t="s">
        <v>109</v>
      </c>
    </row>
    <row r="1007" spans="1:65" s="9" customFormat="1" x14ac:dyDescent="0.2">
      <c r="B1007" s="115"/>
      <c r="D1007" s="109" t="s">
        <v>117</v>
      </c>
      <c r="E1007" s="116" t="s">
        <v>0</v>
      </c>
      <c r="F1007" s="117" t="s">
        <v>1637</v>
      </c>
      <c r="H1007" s="118">
        <v>13.58</v>
      </c>
      <c r="I1007" s="118"/>
      <c r="J1007" s="118"/>
      <c r="L1007" s="115"/>
      <c r="M1007" s="119"/>
      <c r="N1007" s="120"/>
      <c r="O1007" s="120"/>
      <c r="P1007" s="120"/>
      <c r="Q1007" s="120"/>
      <c r="R1007" s="120"/>
      <c r="S1007" s="120"/>
      <c r="T1007" s="121"/>
      <c r="AT1007" s="116" t="s">
        <v>117</v>
      </c>
      <c r="AU1007" s="116" t="s">
        <v>116</v>
      </c>
      <c r="AV1007" s="9" t="s">
        <v>116</v>
      </c>
      <c r="AW1007" s="9" t="s">
        <v>15</v>
      </c>
      <c r="AX1007" s="9" t="s">
        <v>41</v>
      </c>
      <c r="AY1007" s="116" t="s">
        <v>109</v>
      </c>
    </row>
    <row r="1008" spans="1:65" s="9" customFormat="1" x14ac:dyDescent="0.2">
      <c r="B1008" s="115"/>
      <c r="D1008" s="109" t="s">
        <v>117</v>
      </c>
      <c r="E1008" s="116" t="s">
        <v>0</v>
      </c>
      <c r="F1008" s="117" t="s">
        <v>1638</v>
      </c>
      <c r="H1008" s="118">
        <v>16.2</v>
      </c>
      <c r="I1008" s="118"/>
      <c r="J1008" s="118"/>
      <c r="L1008" s="115"/>
      <c r="M1008" s="119"/>
      <c r="N1008" s="120"/>
      <c r="O1008" s="120"/>
      <c r="P1008" s="120"/>
      <c r="Q1008" s="120"/>
      <c r="R1008" s="120"/>
      <c r="S1008" s="120"/>
      <c r="T1008" s="121"/>
      <c r="AT1008" s="116" t="s">
        <v>117</v>
      </c>
      <c r="AU1008" s="116" t="s">
        <v>116</v>
      </c>
      <c r="AV1008" s="9" t="s">
        <v>116</v>
      </c>
      <c r="AW1008" s="9" t="s">
        <v>15</v>
      </c>
      <c r="AX1008" s="9" t="s">
        <v>41</v>
      </c>
      <c r="AY1008" s="116" t="s">
        <v>109</v>
      </c>
    </row>
    <row r="1009" spans="1:65" s="9" customFormat="1" x14ac:dyDescent="0.2">
      <c r="B1009" s="115"/>
      <c r="D1009" s="109" t="s">
        <v>117</v>
      </c>
      <c r="E1009" s="116" t="s">
        <v>0</v>
      </c>
      <c r="F1009" s="117" t="s">
        <v>1639</v>
      </c>
      <c r="H1009" s="118">
        <v>27.68</v>
      </c>
      <c r="I1009" s="118"/>
      <c r="J1009" s="118"/>
      <c r="L1009" s="115"/>
      <c r="M1009" s="119"/>
      <c r="N1009" s="120"/>
      <c r="O1009" s="120"/>
      <c r="P1009" s="120"/>
      <c r="Q1009" s="120"/>
      <c r="R1009" s="120"/>
      <c r="S1009" s="120"/>
      <c r="T1009" s="121"/>
      <c r="AT1009" s="116" t="s">
        <v>117</v>
      </c>
      <c r="AU1009" s="116" t="s">
        <v>116</v>
      </c>
      <c r="AV1009" s="9" t="s">
        <v>116</v>
      </c>
      <c r="AW1009" s="9" t="s">
        <v>15</v>
      </c>
      <c r="AX1009" s="9" t="s">
        <v>41</v>
      </c>
      <c r="AY1009" s="116" t="s">
        <v>109</v>
      </c>
    </row>
    <row r="1010" spans="1:65" s="11" customFormat="1" x14ac:dyDescent="0.2">
      <c r="B1010" s="129"/>
      <c r="D1010" s="109" t="s">
        <v>117</v>
      </c>
      <c r="E1010" s="130" t="s">
        <v>0</v>
      </c>
      <c r="F1010" s="131" t="s">
        <v>153</v>
      </c>
      <c r="H1010" s="132">
        <v>57.46</v>
      </c>
      <c r="I1010" s="132"/>
      <c r="J1010" s="132"/>
      <c r="L1010" s="129"/>
      <c r="M1010" s="133"/>
      <c r="N1010" s="134"/>
      <c r="O1010" s="134"/>
      <c r="P1010" s="134"/>
      <c r="Q1010" s="134"/>
      <c r="R1010" s="134"/>
      <c r="S1010" s="134"/>
      <c r="T1010" s="135"/>
      <c r="AT1010" s="130" t="s">
        <v>117</v>
      </c>
      <c r="AU1010" s="130" t="s">
        <v>116</v>
      </c>
      <c r="AV1010" s="11" t="s">
        <v>124</v>
      </c>
      <c r="AW1010" s="11" t="s">
        <v>15</v>
      </c>
      <c r="AX1010" s="11" t="s">
        <v>41</v>
      </c>
      <c r="AY1010" s="130" t="s">
        <v>109</v>
      </c>
    </row>
    <row r="1011" spans="1:65" s="8" customFormat="1" x14ac:dyDescent="0.2">
      <c r="B1011" s="108"/>
      <c r="D1011" s="109" t="s">
        <v>117</v>
      </c>
      <c r="E1011" s="110" t="s">
        <v>0</v>
      </c>
      <c r="F1011" s="111" t="s">
        <v>1625</v>
      </c>
      <c r="H1011" s="110" t="s">
        <v>0</v>
      </c>
      <c r="I1011" s="181"/>
      <c r="J1011" s="181"/>
      <c r="L1011" s="108"/>
      <c r="M1011" s="112"/>
      <c r="N1011" s="113"/>
      <c r="O1011" s="113"/>
      <c r="P1011" s="113"/>
      <c r="Q1011" s="113"/>
      <c r="R1011" s="113"/>
      <c r="S1011" s="113"/>
      <c r="T1011" s="114"/>
      <c r="AT1011" s="110" t="s">
        <v>117</v>
      </c>
      <c r="AU1011" s="110" t="s">
        <v>116</v>
      </c>
      <c r="AV1011" s="8" t="s">
        <v>42</v>
      </c>
      <c r="AW1011" s="8" t="s">
        <v>15</v>
      </c>
      <c r="AX1011" s="8" t="s">
        <v>41</v>
      </c>
      <c r="AY1011" s="110" t="s">
        <v>109</v>
      </c>
    </row>
    <row r="1012" spans="1:65" s="9" customFormat="1" x14ac:dyDescent="0.2">
      <c r="B1012" s="115"/>
      <c r="D1012" s="109" t="s">
        <v>117</v>
      </c>
      <c r="E1012" s="116" t="s">
        <v>0</v>
      </c>
      <c r="F1012" s="117" t="s">
        <v>1640</v>
      </c>
      <c r="H1012" s="118">
        <v>66.459999999999994</v>
      </c>
      <c r="I1012" s="118"/>
      <c r="J1012" s="118"/>
      <c r="L1012" s="115"/>
      <c r="M1012" s="119"/>
      <c r="N1012" s="120"/>
      <c r="O1012" s="120"/>
      <c r="P1012" s="120"/>
      <c r="Q1012" s="120"/>
      <c r="R1012" s="120"/>
      <c r="S1012" s="120"/>
      <c r="T1012" s="121"/>
      <c r="AT1012" s="116" t="s">
        <v>117</v>
      </c>
      <c r="AU1012" s="116" t="s">
        <v>116</v>
      </c>
      <c r="AV1012" s="9" t="s">
        <v>116</v>
      </c>
      <c r="AW1012" s="9" t="s">
        <v>15</v>
      </c>
      <c r="AX1012" s="9" t="s">
        <v>41</v>
      </c>
      <c r="AY1012" s="116" t="s">
        <v>109</v>
      </c>
    </row>
    <row r="1013" spans="1:65" s="9" customFormat="1" x14ac:dyDescent="0.2">
      <c r="B1013" s="115"/>
      <c r="D1013" s="109" t="s">
        <v>117</v>
      </c>
      <c r="E1013" s="116" t="s">
        <v>0</v>
      </c>
      <c r="F1013" s="117" t="s">
        <v>1641</v>
      </c>
      <c r="H1013" s="118">
        <v>39.69</v>
      </c>
      <c r="I1013" s="118"/>
      <c r="J1013" s="118"/>
      <c r="L1013" s="115"/>
      <c r="M1013" s="119"/>
      <c r="N1013" s="120"/>
      <c r="O1013" s="120"/>
      <c r="P1013" s="120"/>
      <c r="Q1013" s="120"/>
      <c r="R1013" s="120"/>
      <c r="S1013" s="120"/>
      <c r="T1013" s="121"/>
      <c r="AT1013" s="116" t="s">
        <v>117</v>
      </c>
      <c r="AU1013" s="116" t="s">
        <v>116</v>
      </c>
      <c r="AV1013" s="9" t="s">
        <v>116</v>
      </c>
      <c r="AW1013" s="9" t="s">
        <v>15</v>
      </c>
      <c r="AX1013" s="9" t="s">
        <v>41</v>
      </c>
      <c r="AY1013" s="116" t="s">
        <v>109</v>
      </c>
    </row>
    <row r="1014" spans="1:65" s="9" customFormat="1" x14ac:dyDescent="0.2">
      <c r="B1014" s="115"/>
      <c r="D1014" s="109" t="s">
        <v>117</v>
      </c>
      <c r="E1014" s="116" t="s">
        <v>0</v>
      </c>
      <c r="F1014" s="117" t="s">
        <v>1642</v>
      </c>
      <c r="H1014" s="118">
        <v>42.16</v>
      </c>
      <c r="I1014" s="118"/>
      <c r="J1014" s="118"/>
      <c r="L1014" s="115"/>
      <c r="M1014" s="119"/>
      <c r="N1014" s="120"/>
      <c r="O1014" s="120"/>
      <c r="P1014" s="120"/>
      <c r="Q1014" s="120"/>
      <c r="R1014" s="120"/>
      <c r="S1014" s="120"/>
      <c r="T1014" s="121"/>
      <c r="AT1014" s="116" t="s">
        <v>117</v>
      </c>
      <c r="AU1014" s="116" t="s">
        <v>116</v>
      </c>
      <c r="AV1014" s="9" t="s">
        <v>116</v>
      </c>
      <c r="AW1014" s="9" t="s">
        <v>15</v>
      </c>
      <c r="AX1014" s="9" t="s">
        <v>41</v>
      </c>
      <c r="AY1014" s="116" t="s">
        <v>109</v>
      </c>
    </row>
    <row r="1015" spans="1:65" s="9" customFormat="1" x14ac:dyDescent="0.2">
      <c r="B1015" s="115"/>
      <c r="D1015" s="109" t="s">
        <v>117</v>
      </c>
      <c r="E1015" s="116" t="s">
        <v>0</v>
      </c>
      <c r="F1015" s="117" t="s">
        <v>1643</v>
      </c>
      <c r="H1015" s="118">
        <v>15.3</v>
      </c>
      <c r="I1015" s="118"/>
      <c r="J1015" s="118"/>
      <c r="L1015" s="115"/>
      <c r="M1015" s="119"/>
      <c r="N1015" s="120"/>
      <c r="O1015" s="120"/>
      <c r="P1015" s="120"/>
      <c r="Q1015" s="120"/>
      <c r="R1015" s="120"/>
      <c r="S1015" s="120"/>
      <c r="T1015" s="121"/>
      <c r="AT1015" s="116" t="s">
        <v>117</v>
      </c>
      <c r="AU1015" s="116" t="s">
        <v>116</v>
      </c>
      <c r="AV1015" s="9" t="s">
        <v>116</v>
      </c>
      <c r="AW1015" s="9" t="s">
        <v>15</v>
      </c>
      <c r="AX1015" s="9" t="s">
        <v>41</v>
      </c>
      <c r="AY1015" s="116" t="s">
        <v>109</v>
      </c>
    </row>
    <row r="1016" spans="1:65" s="9" customFormat="1" x14ac:dyDescent="0.2">
      <c r="B1016" s="115"/>
      <c r="D1016" s="109" t="s">
        <v>117</v>
      </c>
      <c r="E1016" s="116" t="s">
        <v>0</v>
      </c>
      <c r="F1016" s="117" t="s">
        <v>1644</v>
      </c>
      <c r="H1016" s="118">
        <v>36.68</v>
      </c>
      <c r="I1016" s="118"/>
      <c r="J1016" s="118"/>
      <c r="L1016" s="115"/>
      <c r="M1016" s="119"/>
      <c r="N1016" s="120"/>
      <c r="O1016" s="120"/>
      <c r="P1016" s="120"/>
      <c r="Q1016" s="120"/>
      <c r="R1016" s="120"/>
      <c r="S1016" s="120"/>
      <c r="T1016" s="121"/>
      <c r="AT1016" s="116" t="s">
        <v>117</v>
      </c>
      <c r="AU1016" s="116" t="s">
        <v>116</v>
      </c>
      <c r="AV1016" s="9" t="s">
        <v>116</v>
      </c>
      <c r="AW1016" s="9" t="s">
        <v>15</v>
      </c>
      <c r="AX1016" s="9" t="s">
        <v>41</v>
      </c>
      <c r="AY1016" s="116" t="s">
        <v>109</v>
      </c>
    </row>
    <row r="1017" spans="1:65" s="11" customFormat="1" x14ac:dyDescent="0.2">
      <c r="B1017" s="129"/>
      <c r="D1017" s="109" t="s">
        <v>117</v>
      </c>
      <c r="E1017" s="130" t="s">
        <v>0</v>
      </c>
      <c r="F1017" s="131" t="s">
        <v>153</v>
      </c>
      <c r="H1017" s="132">
        <v>200.29</v>
      </c>
      <c r="I1017" s="132"/>
      <c r="J1017" s="132"/>
      <c r="L1017" s="129"/>
      <c r="M1017" s="133"/>
      <c r="N1017" s="134"/>
      <c r="O1017" s="134"/>
      <c r="P1017" s="134"/>
      <c r="Q1017" s="134"/>
      <c r="R1017" s="134"/>
      <c r="S1017" s="134"/>
      <c r="T1017" s="135"/>
      <c r="AT1017" s="130" t="s">
        <v>117</v>
      </c>
      <c r="AU1017" s="130" t="s">
        <v>116</v>
      </c>
      <c r="AV1017" s="11" t="s">
        <v>124</v>
      </c>
      <c r="AW1017" s="11" t="s">
        <v>15</v>
      </c>
      <c r="AX1017" s="11" t="s">
        <v>41</v>
      </c>
      <c r="AY1017" s="130" t="s">
        <v>109</v>
      </c>
    </row>
    <row r="1018" spans="1:65" s="10" customFormat="1" x14ac:dyDescent="0.2">
      <c r="B1018" s="122"/>
      <c r="D1018" s="109" t="s">
        <v>117</v>
      </c>
      <c r="E1018" s="123" t="s">
        <v>0</v>
      </c>
      <c r="F1018" s="124" t="s">
        <v>121</v>
      </c>
      <c r="H1018" s="125">
        <v>257.75</v>
      </c>
      <c r="I1018" s="125"/>
      <c r="J1018" s="125"/>
      <c r="L1018" s="122"/>
      <c r="M1018" s="126"/>
      <c r="N1018" s="127"/>
      <c r="O1018" s="127"/>
      <c r="P1018" s="127"/>
      <c r="Q1018" s="127"/>
      <c r="R1018" s="127"/>
      <c r="S1018" s="127"/>
      <c r="T1018" s="128"/>
      <c r="AT1018" s="123" t="s">
        <v>117</v>
      </c>
      <c r="AU1018" s="123" t="s">
        <v>116</v>
      </c>
      <c r="AV1018" s="10" t="s">
        <v>115</v>
      </c>
      <c r="AW1018" s="10" t="s">
        <v>15</v>
      </c>
      <c r="AX1018" s="10" t="s">
        <v>42</v>
      </c>
      <c r="AY1018" s="123" t="s">
        <v>109</v>
      </c>
    </row>
    <row r="1019" spans="1:65" s="2" customFormat="1" ht="16.5" customHeight="1" x14ac:dyDescent="0.2">
      <c r="A1019" s="20"/>
      <c r="B1019" s="95"/>
      <c r="C1019" s="96">
        <v>314</v>
      </c>
      <c r="D1019" s="96" t="s">
        <v>111</v>
      </c>
      <c r="E1019" s="97" t="s">
        <v>1645</v>
      </c>
      <c r="F1019" s="98" t="s">
        <v>1646</v>
      </c>
      <c r="G1019" s="99" t="s">
        <v>214</v>
      </c>
      <c r="H1019" s="100">
        <v>459.5</v>
      </c>
      <c r="I1019" s="100"/>
      <c r="J1019" s="190">
        <f t="shared" ref="J1019" si="200">SUM(H1019*I1019)</f>
        <v>0</v>
      </c>
      <c r="K1019" s="101"/>
      <c r="L1019" s="21"/>
      <c r="M1019" s="102" t="s">
        <v>0</v>
      </c>
      <c r="N1019" s="103" t="s">
        <v>24</v>
      </c>
      <c r="O1019" s="104">
        <v>0</v>
      </c>
      <c r="P1019" s="104">
        <f>O1019*H1019</f>
        <v>0</v>
      </c>
      <c r="Q1019" s="104">
        <v>0</v>
      </c>
      <c r="R1019" s="104">
        <f>Q1019*H1019</f>
        <v>0</v>
      </c>
      <c r="S1019" s="104">
        <v>0</v>
      </c>
      <c r="T1019" s="105">
        <f>S1019*H1019</f>
        <v>0</v>
      </c>
      <c r="U1019" s="20"/>
      <c r="V1019" s="20"/>
      <c r="W1019" s="20"/>
      <c r="X1019" s="20"/>
      <c r="Y1019" s="20"/>
      <c r="Z1019" s="20"/>
      <c r="AA1019" s="20"/>
      <c r="AB1019" s="20"/>
      <c r="AC1019" s="20"/>
      <c r="AD1019" s="20"/>
      <c r="AE1019" s="20"/>
      <c r="AR1019" s="106" t="s">
        <v>190</v>
      </c>
      <c r="AT1019" s="106" t="s">
        <v>111</v>
      </c>
      <c r="AU1019" s="106" t="s">
        <v>116</v>
      </c>
      <c r="AY1019" s="12" t="s">
        <v>109</v>
      </c>
      <c r="BE1019" s="107">
        <f>IF(N1019="základná",J1019,0)</f>
        <v>0</v>
      </c>
      <c r="BF1019" s="107">
        <f>IF(N1019="znížená",J1019,0)</f>
        <v>0</v>
      </c>
      <c r="BG1019" s="107">
        <f>IF(N1019="zákl. prenesená",J1019,0)</f>
        <v>0</v>
      </c>
      <c r="BH1019" s="107">
        <f>IF(N1019="zníž. prenesená",J1019,0)</f>
        <v>0</v>
      </c>
      <c r="BI1019" s="107">
        <f>IF(N1019="nulová",J1019,0)</f>
        <v>0</v>
      </c>
      <c r="BJ1019" s="12" t="s">
        <v>116</v>
      </c>
      <c r="BK1019" s="107">
        <f>ROUND(I1019*H1019,2)</f>
        <v>0</v>
      </c>
      <c r="BL1019" s="12" t="s">
        <v>190</v>
      </c>
      <c r="BM1019" s="106" t="s">
        <v>1647</v>
      </c>
    </row>
    <row r="1020" spans="1:65" s="8" customFormat="1" x14ac:dyDescent="0.2">
      <c r="B1020" s="108"/>
      <c r="D1020" s="109" t="s">
        <v>117</v>
      </c>
      <c r="E1020" s="110" t="s">
        <v>0</v>
      </c>
      <c r="F1020" s="111" t="s">
        <v>1648</v>
      </c>
      <c r="H1020" s="110" t="s">
        <v>0</v>
      </c>
      <c r="I1020" s="181"/>
      <c r="J1020" s="181"/>
      <c r="L1020" s="108"/>
      <c r="M1020" s="112"/>
      <c r="N1020" s="113"/>
      <c r="O1020" s="113"/>
      <c r="P1020" s="113"/>
      <c r="Q1020" s="113"/>
      <c r="R1020" s="113"/>
      <c r="S1020" s="113"/>
      <c r="T1020" s="114"/>
      <c r="AT1020" s="110" t="s">
        <v>117</v>
      </c>
      <c r="AU1020" s="110" t="s">
        <v>116</v>
      </c>
      <c r="AV1020" s="8" t="s">
        <v>42</v>
      </c>
      <c r="AW1020" s="8" t="s">
        <v>15</v>
      </c>
      <c r="AX1020" s="8" t="s">
        <v>41</v>
      </c>
      <c r="AY1020" s="110" t="s">
        <v>109</v>
      </c>
    </row>
    <row r="1021" spans="1:65" s="9" customFormat="1" x14ac:dyDescent="0.2">
      <c r="B1021" s="115"/>
      <c r="D1021" s="109" t="s">
        <v>117</v>
      </c>
      <c r="E1021" s="116" t="s">
        <v>0</v>
      </c>
      <c r="F1021" s="117" t="s">
        <v>1649</v>
      </c>
      <c r="H1021" s="118">
        <v>459.5</v>
      </c>
      <c r="I1021" s="118"/>
      <c r="J1021" s="118"/>
      <c r="L1021" s="115"/>
      <c r="M1021" s="119"/>
      <c r="N1021" s="120"/>
      <c r="O1021" s="120"/>
      <c r="P1021" s="120"/>
      <c r="Q1021" s="120"/>
      <c r="R1021" s="120"/>
      <c r="S1021" s="120"/>
      <c r="T1021" s="121"/>
      <c r="AT1021" s="116" t="s">
        <v>117</v>
      </c>
      <c r="AU1021" s="116" t="s">
        <v>116</v>
      </c>
      <c r="AV1021" s="9" t="s">
        <v>116</v>
      </c>
      <c r="AW1021" s="9" t="s">
        <v>15</v>
      </c>
      <c r="AX1021" s="9" t="s">
        <v>41</v>
      </c>
      <c r="AY1021" s="116" t="s">
        <v>109</v>
      </c>
    </row>
    <row r="1022" spans="1:65" s="10" customFormat="1" x14ac:dyDescent="0.2">
      <c r="B1022" s="122"/>
      <c r="D1022" s="109" t="s">
        <v>117</v>
      </c>
      <c r="E1022" s="123" t="s">
        <v>0</v>
      </c>
      <c r="F1022" s="124" t="s">
        <v>121</v>
      </c>
      <c r="H1022" s="125">
        <v>459.5</v>
      </c>
      <c r="I1022" s="125"/>
      <c r="J1022" s="125"/>
      <c r="L1022" s="122"/>
      <c r="M1022" s="126"/>
      <c r="N1022" s="127"/>
      <c r="O1022" s="127"/>
      <c r="P1022" s="127"/>
      <c r="Q1022" s="127"/>
      <c r="R1022" s="127"/>
      <c r="S1022" s="127"/>
      <c r="T1022" s="128"/>
      <c r="AT1022" s="123" t="s">
        <v>117</v>
      </c>
      <c r="AU1022" s="123" t="s">
        <v>116</v>
      </c>
      <c r="AV1022" s="10" t="s">
        <v>115</v>
      </c>
      <c r="AW1022" s="10" t="s">
        <v>15</v>
      </c>
      <c r="AX1022" s="10" t="s">
        <v>42</v>
      </c>
      <c r="AY1022" s="123" t="s">
        <v>109</v>
      </c>
    </row>
    <row r="1023" spans="1:65" s="2" customFormat="1" ht="21.75" customHeight="1" x14ac:dyDescent="0.2">
      <c r="A1023" s="20"/>
      <c r="B1023" s="95"/>
      <c r="C1023" s="96">
        <v>315</v>
      </c>
      <c r="D1023" s="96" t="s">
        <v>111</v>
      </c>
      <c r="E1023" s="97" t="s">
        <v>1650</v>
      </c>
      <c r="F1023" s="98" t="s">
        <v>1651</v>
      </c>
      <c r="G1023" s="99" t="s">
        <v>214</v>
      </c>
      <c r="H1023" s="100">
        <v>491.86</v>
      </c>
      <c r="I1023" s="100"/>
      <c r="J1023" s="190">
        <f t="shared" ref="J1023" si="201">SUM(H1023*I1023)</f>
        <v>0</v>
      </c>
      <c r="K1023" s="101"/>
      <c r="L1023" s="21"/>
      <c r="M1023" s="102" t="s">
        <v>0</v>
      </c>
      <c r="N1023" s="103" t="s">
        <v>24</v>
      </c>
      <c r="O1023" s="104">
        <v>0</v>
      </c>
      <c r="P1023" s="104">
        <f>O1023*H1023</f>
        <v>0</v>
      </c>
      <c r="Q1023" s="104">
        <v>0</v>
      </c>
      <c r="R1023" s="104">
        <f>Q1023*H1023</f>
        <v>0</v>
      </c>
      <c r="S1023" s="104">
        <v>0</v>
      </c>
      <c r="T1023" s="105">
        <f>S1023*H1023</f>
        <v>0</v>
      </c>
      <c r="U1023" s="20"/>
      <c r="V1023" s="20"/>
      <c r="W1023" s="20"/>
      <c r="X1023" s="20"/>
      <c r="Y1023" s="20"/>
      <c r="Z1023" s="20"/>
      <c r="AA1023" s="20"/>
      <c r="AB1023" s="20"/>
      <c r="AC1023" s="20"/>
      <c r="AD1023" s="20"/>
      <c r="AE1023" s="20"/>
      <c r="AR1023" s="106" t="s">
        <v>190</v>
      </c>
      <c r="AT1023" s="106" t="s">
        <v>111</v>
      </c>
      <c r="AU1023" s="106" t="s">
        <v>116</v>
      </c>
      <c r="AY1023" s="12" t="s">
        <v>109</v>
      </c>
      <c r="BE1023" s="107">
        <f>IF(N1023="základná",J1023,0)</f>
        <v>0</v>
      </c>
      <c r="BF1023" s="107">
        <f>IF(N1023="znížená",J1023,0)</f>
        <v>0</v>
      </c>
      <c r="BG1023" s="107">
        <f>IF(N1023="zákl. prenesená",J1023,0)</f>
        <v>0</v>
      </c>
      <c r="BH1023" s="107">
        <f>IF(N1023="zníž. prenesená",J1023,0)</f>
        <v>0</v>
      </c>
      <c r="BI1023" s="107">
        <f>IF(N1023="nulová",J1023,0)</f>
        <v>0</v>
      </c>
      <c r="BJ1023" s="12" t="s">
        <v>116</v>
      </c>
      <c r="BK1023" s="107">
        <f>ROUND(I1023*H1023,2)</f>
        <v>0</v>
      </c>
      <c r="BL1023" s="12" t="s">
        <v>190</v>
      </c>
      <c r="BM1023" s="106" t="s">
        <v>1652</v>
      </c>
    </row>
    <row r="1024" spans="1:65" s="8" customFormat="1" x14ac:dyDescent="0.2">
      <c r="B1024" s="108"/>
      <c r="D1024" s="109" t="s">
        <v>117</v>
      </c>
      <c r="E1024" s="110" t="s">
        <v>0</v>
      </c>
      <c r="F1024" s="111" t="s">
        <v>1653</v>
      </c>
      <c r="H1024" s="110" t="s">
        <v>0</v>
      </c>
      <c r="I1024" s="181"/>
      <c r="J1024" s="181"/>
      <c r="L1024" s="108"/>
      <c r="M1024" s="112"/>
      <c r="N1024" s="113"/>
      <c r="O1024" s="113"/>
      <c r="P1024" s="113"/>
      <c r="Q1024" s="113"/>
      <c r="R1024" s="113"/>
      <c r="S1024" s="113"/>
      <c r="T1024" s="114"/>
      <c r="AT1024" s="110" t="s">
        <v>117</v>
      </c>
      <c r="AU1024" s="110" t="s">
        <v>116</v>
      </c>
      <c r="AV1024" s="8" t="s">
        <v>42</v>
      </c>
      <c r="AW1024" s="8" t="s">
        <v>15</v>
      </c>
      <c r="AX1024" s="8" t="s">
        <v>41</v>
      </c>
      <c r="AY1024" s="110" t="s">
        <v>109</v>
      </c>
    </row>
    <row r="1025" spans="1:65" s="9" customFormat="1" x14ac:dyDescent="0.2">
      <c r="B1025" s="115"/>
      <c r="D1025" s="109" t="s">
        <v>117</v>
      </c>
      <c r="E1025" s="116" t="s">
        <v>0</v>
      </c>
      <c r="F1025" s="117" t="s">
        <v>719</v>
      </c>
      <c r="H1025" s="118">
        <v>357.23</v>
      </c>
      <c r="I1025" s="118"/>
      <c r="J1025" s="118"/>
      <c r="L1025" s="115"/>
      <c r="M1025" s="119"/>
      <c r="N1025" s="120"/>
      <c r="O1025" s="120"/>
      <c r="P1025" s="120"/>
      <c r="Q1025" s="120"/>
      <c r="R1025" s="120"/>
      <c r="S1025" s="120"/>
      <c r="T1025" s="121"/>
      <c r="AT1025" s="116" t="s">
        <v>117</v>
      </c>
      <c r="AU1025" s="116" t="s">
        <v>116</v>
      </c>
      <c r="AV1025" s="9" t="s">
        <v>116</v>
      </c>
      <c r="AW1025" s="9" t="s">
        <v>15</v>
      </c>
      <c r="AX1025" s="9" t="s">
        <v>41</v>
      </c>
      <c r="AY1025" s="116" t="s">
        <v>109</v>
      </c>
    </row>
    <row r="1026" spans="1:65" s="9" customFormat="1" x14ac:dyDescent="0.2">
      <c r="B1026" s="115"/>
      <c r="D1026" s="109" t="s">
        <v>117</v>
      </c>
      <c r="E1026" s="116" t="s">
        <v>0</v>
      </c>
      <c r="F1026" s="117" t="s">
        <v>720</v>
      </c>
      <c r="H1026" s="118">
        <v>134.63</v>
      </c>
      <c r="I1026" s="118"/>
      <c r="J1026" s="118"/>
      <c r="L1026" s="115"/>
      <c r="M1026" s="119"/>
      <c r="N1026" s="120"/>
      <c r="O1026" s="120"/>
      <c r="P1026" s="120"/>
      <c r="Q1026" s="120"/>
      <c r="R1026" s="120"/>
      <c r="S1026" s="120"/>
      <c r="T1026" s="121"/>
      <c r="AT1026" s="116" t="s">
        <v>117</v>
      </c>
      <c r="AU1026" s="116" t="s">
        <v>116</v>
      </c>
      <c r="AV1026" s="9" t="s">
        <v>116</v>
      </c>
      <c r="AW1026" s="9" t="s">
        <v>15</v>
      </c>
      <c r="AX1026" s="9" t="s">
        <v>41</v>
      </c>
      <c r="AY1026" s="116" t="s">
        <v>109</v>
      </c>
    </row>
    <row r="1027" spans="1:65" s="10" customFormat="1" x14ac:dyDescent="0.2">
      <c r="B1027" s="122"/>
      <c r="D1027" s="109" t="s">
        <v>117</v>
      </c>
      <c r="E1027" s="123" t="s">
        <v>0</v>
      </c>
      <c r="F1027" s="124" t="s">
        <v>121</v>
      </c>
      <c r="H1027" s="125">
        <v>491.86</v>
      </c>
      <c r="I1027" s="125"/>
      <c r="J1027" s="125"/>
      <c r="L1027" s="122"/>
      <c r="M1027" s="126"/>
      <c r="N1027" s="127"/>
      <c r="O1027" s="127"/>
      <c r="P1027" s="127"/>
      <c r="Q1027" s="127"/>
      <c r="R1027" s="127"/>
      <c r="S1027" s="127"/>
      <c r="T1027" s="128"/>
      <c r="AT1027" s="123" t="s">
        <v>117</v>
      </c>
      <c r="AU1027" s="123" t="s">
        <v>116</v>
      </c>
      <c r="AV1027" s="10" t="s">
        <v>115</v>
      </c>
      <c r="AW1027" s="10" t="s">
        <v>15</v>
      </c>
      <c r="AX1027" s="10" t="s">
        <v>42</v>
      </c>
      <c r="AY1027" s="123" t="s">
        <v>109</v>
      </c>
    </row>
    <row r="1028" spans="1:65" s="2" customFormat="1" ht="24.2" customHeight="1" x14ac:dyDescent="0.2">
      <c r="A1028" s="20"/>
      <c r="B1028" s="95"/>
      <c r="C1028" s="96">
        <v>316</v>
      </c>
      <c r="D1028" s="96" t="s">
        <v>111</v>
      </c>
      <c r="E1028" s="97" t="s">
        <v>1654</v>
      </c>
      <c r="F1028" s="98" t="s">
        <v>1655</v>
      </c>
      <c r="G1028" s="99" t="s">
        <v>256</v>
      </c>
      <c r="H1028" s="100">
        <v>2</v>
      </c>
      <c r="I1028" s="100"/>
      <c r="J1028" s="190">
        <f t="shared" ref="J1028:J1031" si="202">SUM(H1028*I1028)</f>
        <v>0</v>
      </c>
      <c r="K1028" s="101"/>
      <c r="L1028" s="21"/>
      <c r="M1028" s="102" t="s">
        <v>0</v>
      </c>
      <c r="N1028" s="103" t="s">
        <v>24</v>
      </c>
      <c r="O1028" s="104">
        <v>0</v>
      </c>
      <c r="P1028" s="104">
        <f>O1028*H1028</f>
        <v>0</v>
      </c>
      <c r="Q1028" s="104">
        <v>0</v>
      </c>
      <c r="R1028" s="104">
        <f>Q1028*H1028</f>
        <v>0</v>
      </c>
      <c r="S1028" s="104">
        <v>0</v>
      </c>
      <c r="T1028" s="105">
        <f>S1028*H1028</f>
        <v>0</v>
      </c>
      <c r="U1028" s="20"/>
      <c r="V1028" s="20"/>
      <c r="W1028" s="20"/>
      <c r="X1028" s="20"/>
      <c r="Y1028" s="20"/>
      <c r="Z1028" s="20"/>
      <c r="AA1028" s="20"/>
      <c r="AB1028" s="20"/>
      <c r="AC1028" s="20"/>
      <c r="AD1028" s="20"/>
      <c r="AE1028" s="20"/>
      <c r="AR1028" s="106" t="s">
        <v>190</v>
      </c>
      <c r="AT1028" s="106" t="s">
        <v>111</v>
      </c>
      <c r="AU1028" s="106" t="s">
        <v>116</v>
      </c>
      <c r="AY1028" s="12" t="s">
        <v>109</v>
      </c>
      <c r="BE1028" s="107">
        <f>IF(N1028="základná",J1028,0)</f>
        <v>0</v>
      </c>
      <c r="BF1028" s="107">
        <f>IF(N1028="znížená",J1028,0)</f>
        <v>0</v>
      </c>
      <c r="BG1028" s="107">
        <f>IF(N1028="zákl. prenesená",J1028,0)</f>
        <v>0</v>
      </c>
      <c r="BH1028" s="107">
        <f>IF(N1028="zníž. prenesená",J1028,0)</f>
        <v>0</v>
      </c>
      <c r="BI1028" s="107">
        <f>IF(N1028="nulová",J1028,0)</f>
        <v>0</v>
      </c>
      <c r="BJ1028" s="12" t="s">
        <v>116</v>
      </c>
      <c r="BK1028" s="107">
        <f>ROUND(I1028*H1028,2)</f>
        <v>0</v>
      </c>
      <c r="BL1028" s="12" t="s">
        <v>190</v>
      </c>
      <c r="BM1028" s="106" t="s">
        <v>1656</v>
      </c>
    </row>
    <row r="1029" spans="1:65" s="2" customFormat="1" ht="24.2" customHeight="1" x14ac:dyDescent="0.2">
      <c r="A1029" s="20"/>
      <c r="B1029" s="95"/>
      <c r="C1029" s="96">
        <v>317</v>
      </c>
      <c r="D1029" s="96" t="s">
        <v>111</v>
      </c>
      <c r="E1029" s="97" t="s">
        <v>1657</v>
      </c>
      <c r="F1029" s="98" t="s">
        <v>1658</v>
      </c>
      <c r="G1029" s="99" t="s">
        <v>256</v>
      </c>
      <c r="H1029" s="100">
        <v>1</v>
      </c>
      <c r="I1029" s="100"/>
      <c r="J1029" s="190">
        <f t="shared" si="202"/>
        <v>0</v>
      </c>
      <c r="K1029" s="101"/>
      <c r="L1029" s="21"/>
      <c r="M1029" s="102" t="s">
        <v>0</v>
      </c>
      <c r="N1029" s="103" t="s">
        <v>24</v>
      </c>
      <c r="O1029" s="104">
        <v>0</v>
      </c>
      <c r="P1029" s="104">
        <f>O1029*H1029</f>
        <v>0</v>
      </c>
      <c r="Q1029" s="104">
        <v>0</v>
      </c>
      <c r="R1029" s="104">
        <f>Q1029*H1029</f>
        <v>0</v>
      </c>
      <c r="S1029" s="104">
        <v>0</v>
      </c>
      <c r="T1029" s="105">
        <f>S1029*H1029</f>
        <v>0</v>
      </c>
      <c r="U1029" s="20"/>
      <c r="V1029" s="20"/>
      <c r="W1029" s="20"/>
      <c r="X1029" s="20"/>
      <c r="Y1029" s="20"/>
      <c r="Z1029" s="20"/>
      <c r="AA1029" s="20"/>
      <c r="AB1029" s="20"/>
      <c r="AC1029" s="20"/>
      <c r="AD1029" s="20"/>
      <c r="AE1029" s="20"/>
      <c r="AR1029" s="106" t="s">
        <v>190</v>
      </c>
      <c r="AT1029" s="106" t="s">
        <v>111</v>
      </c>
      <c r="AU1029" s="106" t="s">
        <v>116</v>
      </c>
      <c r="AY1029" s="12" t="s">
        <v>109</v>
      </c>
      <c r="BE1029" s="107">
        <f>IF(N1029="základná",J1029,0)</f>
        <v>0</v>
      </c>
      <c r="BF1029" s="107">
        <f>IF(N1029="znížená",J1029,0)</f>
        <v>0</v>
      </c>
      <c r="BG1029" s="107">
        <f>IF(N1029="zákl. prenesená",J1029,0)</f>
        <v>0</v>
      </c>
      <c r="BH1029" s="107">
        <f>IF(N1029="zníž. prenesená",J1029,0)</f>
        <v>0</v>
      </c>
      <c r="BI1029" s="107">
        <f>IF(N1029="nulová",J1029,0)</f>
        <v>0</v>
      </c>
      <c r="BJ1029" s="12" t="s">
        <v>116</v>
      </c>
      <c r="BK1029" s="107">
        <f>ROUND(I1029*H1029,2)</f>
        <v>0</v>
      </c>
      <c r="BL1029" s="12" t="s">
        <v>190</v>
      </c>
      <c r="BM1029" s="106" t="s">
        <v>1659</v>
      </c>
    </row>
    <row r="1030" spans="1:65" s="2" customFormat="1" ht="24.2" customHeight="1" x14ac:dyDescent="0.2">
      <c r="A1030" s="20"/>
      <c r="B1030" s="95"/>
      <c r="C1030" s="96">
        <v>318</v>
      </c>
      <c r="D1030" s="96" t="s">
        <v>111</v>
      </c>
      <c r="E1030" s="97" t="s">
        <v>1660</v>
      </c>
      <c r="F1030" s="98" t="s">
        <v>1661</v>
      </c>
      <c r="G1030" s="99" t="s">
        <v>256</v>
      </c>
      <c r="H1030" s="100">
        <v>1</v>
      </c>
      <c r="I1030" s="100"/>
      <c r="J1030" s="190">
        <f t="shared" si="202"/>
        <v>0</v>
      </c>
      <c r="K1030" s="101"/>
      <c r="L1030" s="21"/>
      <c r="M1030" s="102" t="s">
        <v>0</v>
      </c>
      <c r="N1030" s="103" t="s">
        <v>24</v>
      </c>
      <c r="O1030" s="104">
        <v>0</v>
      </c>
      <c r="P1030" s="104">
        <f>O1030*H1030</f>
        <v>0</v>
      </c>
      <c r="Q1030" s="104">
        <v>0</v>
      </c>
      <c r="R1030" s="104">
        <f>Q1030*H1030</f>
        <v>0</v>
      </c>
      <c r="S1030" s="104">
        <v>0</v>
      </c>
      <c r="T1030" s="105">
        <f>S1030*H1030</f>
        <v>0</v>
      </c>
      <c r="U1030" s="20"/>
      <c r="V1030" s="20"/>
      <c r="W1030" s="20"/>
      <c r="X1030" s="20"/>
      <c r="Y1030" s="20"/>
      <c r="Z1030" s="20"/>
      <c r="AA1030" s="20"/>
      <c r="AB1030" s="20"/>
      <c r="AC1030" s="20"/>
      <c r="AD1030" s="20"/>
      <c r="AE1030" s="20"/>
      <c r="AR1030" s="106" t="s">
        <v>190</v>
      </c>
      <c r="AT1030" s="106" t="s">
        <v>111</v>
      </c>
      <c r="AU1030" s="106" t="s">
        <v>116</v>
      </c>
      <c r="AY1030" s="12" t="s">
        <v>109</v>
      </c>
      <c r="BE1030" s="107">
        <f>IF(N1030="základná",J1030,0)</f>
        <v>0</v>
      </c>
      <c r="BF1030" s="107">
        <f>IF(N1030="znížená",J1030,0)</f>
        <v>0</v>
      </c>
      <c r="BG1030" s="107">
        <f>IF(N1030="zákl. prenesená",J1030,0)</f>
        <v>0</v>
      </c>
      <c r="BH1030" s="107">
        <f>IF(N1030="zníž. prenesená",J1030,0)</f>
        <v>0</v>
      </c>
      <c r="BI1030" s="107">
        <f>IF(N1030="nulová",J1030,0)</f>
        <v>0</v>
      </c>
      <c r="BJ1030" s="12" t="s">
        <v>116</v>
      </c>
      <c r="BK1030" s="107">
        <f>ROUND(I1030*H1030,2)</f>
        <v>0</v>
      </c>
      <c r="BL1030" s="12" t="s">
        <v>190</v>
      </c>
      <c r="BM1030" s="106" t="s">
        <v>1662</v>
      </c>
    </row>
    <row r="1031" spans="1:65" s="2" customFormat="1" ht="24.2" customHeight="1" x14ac:dyDescent="0.2">
      <c r="A1031" s="20"/>
      <c r="B1031" s="95"/>
      <c r="C1031" s="96">
        <v>319</v>
      </c>
      <c r="D1031" s="96" t="s">
        <v>111</v>
      </c>
      <c r="E1031" s="97" t="s">
        <v>1663</v>
      </c>
      <c r="F1031" s="98" t="s">
        <v>1664</v>
      </c>
      <c r="G1031" s="99" t="s">
        <v>256</v>
      </c>
      <c r="H1031" s="100">
        <v>1</v>
      </c>
      <c r="I1031" s="100"/>
      <c r="J1031" s="190">
        <f t="shared" si="202"/>
        <v>0</v>
      </c>
      <c r="K1031" s="101"/>
      <c r="L1031" s="21"/>
      <c r="M1031" s="102" t="s">
        <v>0</v>
      </c>
      <c r="N1031" s="103" t="s">
        <v>24</v>
      </c>
      <c r="O1031" s="104">
        <v>0</v>
      </c>
      <c r="P1031" s="104">
        <f>O1031*H1031</f>
        <v>0</v>
      </c>
      <c r="Q1031" s="104">
        <v>0</v>
      </c>
      <c r="R1031" s="104">
        <f>Q1031*H1031</f>
        <v>0</v>
      </c>
      <c r="S1031" s="104">
        <v>0</v>
      </c>
      <c r="T1031" s="105">
        <f>S1031*H1031</f>
        <v>0</v>
      </c>
      <c r="U1031" s="20"/>
      <c r="V1031" s="20"/>
      <c r="W1031" s="20"/>
      <c r="X1031" s="20"/>
      <c r="Y1031" s="20"/>
      <c r="Z1031" s="20"/>
      <c r="AA1031" s="20"/>
      <c r="AB1031" s="20"/>
      <c r="AC1031" s="20"/>
      <c r="AD1031" s="20"/>
      <c r="AE1031" s="20"/>
      <c r="AR1031" s="106" t="s">
        <v>190</v>
      </c>
      <c r="AT1031" s="106" t="s">
        <v>111</v>
      </c>
      <c r="AU1031" s="106" t="s">
        <v>116</v>
      </c>
      <c r="AY1031" s="12" t="s">
        <v>109</v>
      </c>
      <c r="BE1031" s="107">
        <f>IF(N1031="základná",J1031,0)</f>
        <v>0</v>
      </c>
      <c r="BF1031" s="107">
        <f>IF(N1031="znížená",J1031,0)</f>
        <v>0</v>
      </c>
      <c r="BG1031" s="107">
        <f>IF(N1031="zákl. prenesená",J1031,0)</f>
        <v>0</v>
      </c>
      <c r="BH1031" s="107">
        <f>IF(N1031="zníž. prenesená",J1031,0)</f>
        <v>0</v>
      </c>
      <c r="BI1031" s="107">
        <f>IF(N1031="nulová",J1031,0)</f>
        <v>0</v>
      </c>
      <c r="BJ1031" s="12" t="s">
        <v>116</v>
      </c>
      <c r="BK1031" s="107">
        <f>ROUND(I1031*H1031,2)</f>
        <v>0</v>
      </c>
      <c r="BL1031" s="12" t="s">
        <v>190</v>
      </c>
      <c r="BM1031" s="106" t="s">
        <v>1665</v>
      </c>
    </row>
    <row r="1032" spans="1:65" s="2" customFormat="1" ht="33" customHeight="1" x14ac:dyDescent="0.2">
      <c r="A1032" s="20"/>
      <c r="B1032" s="95"/>
      <c r="C1032" s="96"/>
      <c r="D1032" s="96" t="s">
        <v>111</v>
      </c>
      <c r="E1032" s="97" t="s">
        <v>1666</v>
      </c>
      <c r="F1032" s="98" t="s">
        <v>1667</v>
      </c>
      <c r="G1032" s="99" t="s">
        <v>362</v>
      </c>
      <c r="H1032" s="100">
        <v>144</v>
      </c>
      <c r="I1032" s="100"/>
      <c r="J1032" s="100">
        <f>ROUND(I1032*H1032,2)</f>
        <v>0</v>
      </c>
      <c r="K1032" s="101"/>
      <c r="L1032" s="21"/>
      <c r="M1032" s="102" t="s">
        <v>0</v>
      </c>
      <c r="N1032" s="103" t="s">
        <v>24</v>
      </c>
      <c r="O1032" s="104">
        <v>0.10019</v>
      </c>
      <c r="P1032" s="104">
        <f>O1032*H1032</f>
        <v>14.42736</v>
      </c>
      <c r="Q1032" s="104">
        <v>5.0000000000000002E-5</v>
      </c>
      <c r="R1032" s="104">
        <f>Q1032*H1032</f>
        <v>7.2000000000000007E-3</v>
      </c>
      <c r="S1032" s="104">
        <v>0</v>
      </c>
      <c r="T1032" s="105">
        <f>S1032*H1032</f>
        <v>0</v>
      </c>
      <c r="U1032" s="20"/>
      <c r="V1032" s="20"/>
      <c r="W1032" s="20"/>
      <c r="X1032" s="20"/>
      <c r="Y1032" s="20"/>
      <c r="Z1032" s="20"/>
      <c r="AA1032" s="20"/>
      <c r="AB1032" s="20"/>
      <c r="AC1032" s="20"/>
      <c r="AD1032" s="20"/>
      <c r="AE1032" s="20"/>
      <c r="AR1032" s="106" t="s">
        <v>190</v>
      </c>
      <c r="AT1032" s="106" t="s">
        <v>111</v>
      </c>
      <c r="AU1032" s="106" t="s">
        <v>116</v>
      </c>
      <c r="AY1032" s="12" t="s">
        <v>109</v>
      </c>
      <c r="BE1032" s="107">
        <f>IF(N1032="základná",J1032,0)</f>
        <v>0</v>
      </c>
      <c r="BF1032" s="107">
        <f>IF(N1032="znížená",J1032,0)</f>
        <v>0</v>
      </c>
      <c r="BG1032" s="107">
        <f>IF(N1032="zákl. prenesená",J1032,0)</f>
        <v>0</v>
      </c>
      <c r="BH1032" s="107">
        <f>IF(N1032="zníž. prenesená",J1032,0)</f>
        <v>0</v>
      </c>
      <c r="BI1032" s="107">
        <f>IF(N1032="nulová",J1032,0)</f>
        <v>0</v>
      </c>
      <c r="BJ1032" s="12" t="s">
        <v>116</v>
      </c>
      <c r="BK1032" s="107">
        <f>ROUND(I1032*H1032,2)</f>
        <v>0</v>
      </c>
      <c r="BL1032" s="12" t="s">
        <v>190</v>
      </c>
      <c r="BM1032" s="106" t="s">
        <v>1668</v>
      </c>
    </row>
    <row r="1033" spans="1:65" s="9" customFormat="1" x14ac:dyDescent="0.2">
      <c r="B1033" s="115"/>
      <c r="D1033" s="109" t="s">
        <v>117</v>
      </c>
      <c r="E1033" s="116" t="s">
        <v>0</v>
      </c>
      <c r="F1033" s="117" t="s">
        <v>1669</v>
      </c>
      <c r="H1033" s="118">
        <v>144</v>
      </c>
      <c r="I1033" s="118"/>
      <c r="J1033" s="118"/>
      <c r="L1033" s="115"/>
      <c r="M1033" s="119"/>
      <c r="N1033" s="120"/>
      <c r="O1033" s="120"/>
      <c r="P1033" s="120"/>
      <c r="Q1033" s="120"/>
      <c r="R1033" s="120"/>
      <c r="S1033" s="120"/>
      <c r="T1033" s="121"/>
      <c r="AT1033" s="116" t="s">
        <v>117</v>
      </c>
      <c r="AU1033" s="116" t="s">
        <v>116</v>
      </c>
      <c r="AV1033" s="9" t="s">
        <v>116</v>
      </c>
      <c r="AW1033" s="9" t="s">
        <v>15</v>
      </c>
      <c r="AX1033" s="9" t="s">
        <v>42</v>
      </c>
      <c r="AY1033" s="116" t="s">
        <v>109</v>
      </c>
    </row>
    <row r="1034" spans="1:65" s="2" customFormat="1" ht="24.2" customHeight="1" x14ac:dyDescent="0.2">
      <c r="A1034" s="20"/>
      <c r="B1034" s="95"/>
      <c r="C1034" s="96">
        <v>320</v>
      </c>
      <c r="D1034" s="96" t="s">
        <v>111</v>
      </c>
      <c r="E1034" s="97" t="s">
        <v>1670</v>
      </c>
      <c r="F1034" s="164" t="s">
        <v>2581</v>
      </c>
      <c r="G1034" s="99" t="s">
        <v>214</v>
      </c>
      <c r="H1034" s="191">
        <v>68.463999999999999</v>
      </c>
      <c r="I1034" s="100"/>
      <c r="J1034" s="190">
        <f t="shared" ref="J1034:J1035" si="203">SUM(H1034*I1034)</f>
        <v>0</v>
      </c>
      <c r="K1034" s="101"/>
      <c r="L1034" s="21"/>
      <c r="M1034" s="102" t="s">
        <v>0</v>
      </c>
      <c r="N1034" s="103" t="s">
        <v>24</v>
      </c>
      <c r="O1034" s="104">
        <v>0.60729</v>
      </c>
      <c r="P1034" s="104">
        <f>O1034*H1034</f>
        <v>41.577502559999999</v>
      </c>
      <c r="Q1034" s="104">
        <v>8.3300000000000006E-3</v>
      </c>
      <c r="R1034" s="104">
        <f>Q1034*H1034</f>
        <v>0.57030512</v>
      </c>
      <c r="S1034" s="104">
        <v>0</v>
      </c>
      <c r="T1034" s="105">
        <f>S1034*H1034</f>
        <v>0</v>
      </c>
      <c r="U1034" s="20"/>
      <c r="V1034" s="20"/>
      <c r="W1034" s="20"/>
      <c r="X1034" s="20"/>
      <c r="Y1034" s="20"/>
      <c r="Z1034" s="20"/>
      <c r="AA1034" s="20"/>
      <c r="AB1034" s="20"/>
      <c r="AC1034" s="20"/>
      <c r="AD1034" s="20"/>
      <c r="AE1034" s="20"/>
      <c r="AR1034" s="106" t="s">
        <v>190</v>
      </c>
      <c r="AT1034" s="106" t="s">
        <v>111</v>
      </c>
      <c r="AU1034" s="106" t="s">
        <v>116</v>
      </c>
      <c r="AY1034" s="12" t="s">
        <v>109</v>
      </c>
      <c r="BE1034" s="107">
        <f>IF(N1034="základná",J1034,0)</f>
        <v>0</v>
      </c>
      <c r="BF1034" s="107">
        <f>IF(N1034="znížená",J1034,0)</f>
        <v>0</v>
      </c>
      <c r="BG1034" s="107">
        <f>IF(N1034="zákl. prenesená",J1034,0)</f>
        <v>0</v>
      </c>
      <c r="BH1034" s="107">
        <f>IF(N1034="zníž. prenesená",J1034,0)</f>
        <v>0</v>
      </c>
      <c r="BI1034" s="107">
        <f>IF(N1034="nulová",J1034,0)</f>
        <v>0</v>
      </c>
      <c r="BJ1034" s="12" t="s">
        <v>116</v>
      </c>
      <c r="BK1034" s="107">
        <f>ROUND(I1034*H1034,2)</f>
        <v>0</v>
      </c>
      <c r="BL1034" s="12" t="s">
        <v>190</v>
      </c>
      <c r="BM1034" s="106" t="s">
        <v>1671</v>
      </c>
    </row>
    <row r="1035" spans="1:65" s="2" customFormat="1" ht="24.2" customHeight="1" x14ac:dyDescent="0.2">
      <c r="A1035" s="20"/>
      <c r="B1035" s="95"/>
      <c r="C1035" s="136">
        <v>321</v>
      </c>
      <c r="D1035" s="136" t="s">
        <v>216</v>
      </c>
      <c r="E1035" s="137" t="s">
        <v>1672</v>
      </c>
      <c r="F1035" s="138" t="s">
        <v>1673</v>
      </c>
      <c r="G1035" s="139" t="s">
        <v>362</v>
      </c>
      <c r="H1035" s="140">
        <v>441.59300000000002</v>
      </c>
      <c r="I1035" s="140"/>
      <c r="J1035" s="140">
        <f t="shared" si="203"/>
        <v>0</v>
      </c>
      <c r="K1035" s="141"/>
      <c r="L1035" s="142"/>
      <c r="M1035" s="143" t="s">
        <v>0</v>
      </c>
      <c r="N1035" s="144" t="s">
        <v>24</v>
      </c>
      <c r="O1035" s="104">
        <v>0</v>
      </c>
      <c r="P1035" s="104">
        <f>O1035*H1035</f>
        <v>0</v>
      </c>
      <c r="Q1035" s="104">
        <v>2.8E-3</v>
      </c>
      <c r="R1035" s="104">
        <f>Q1035*H1035</f>
        <v>1.2364604000000001</v>
      </c>
      <c r="S1035" s="104">
        <v>0</v>
      </c>
      <c r="T1035" s="105">
        <f>S1035*H1035</f>
        <v>0</v>
      </c>
      <c r="U1035" s="20"/>
      <c r="V1035" s="20"/>
      <c r="W1035" s="20"/>
      <c r="X1035" s="20"/>
      <c r="Y1035" s="20"/>
      <c r="Z1035" s="20"/>
      <c r="AA1035" s="20"/>
      <c r="AB1035" s="20"/>
      <c r="AC1035" s="20"/>
      <c r="AD1035" s="20"/>
      <c r="AE1035" s="20"/>
      <c r="AR1035" s="106" t="s">
        <v>305</v>
      </c>
      <c r="AT1035" s="106" t="s">
        <v>216</v>
      </c>
      <c r="AU1035" s="106" t="s">
        <v>116</v>
      </c>
      <c r="AY1035" s="12" t="s">
        <v>109</v>
      </c>
      <c r="BE1035" s="107">
        <f>IF(N1035="základná",J1035,0)</f>
        <v>0</v>
      </c>
      <c r="BF1035" s="107">
        <f>IF(N1035="znížená",J1035,0)</f>
        <v>0</v>
      </c>
      <c r="BG1035" s="107">
        <f>IF(N1035="zákl. prenesená",J1035,0)</f>
        <v>0</v>
      </c>
      <c r="BH1035" s="107">
        <f>IF(N1035="zníž. prenesená",J1035,0)</f>
        <v>0</v>
      </c>
      <c r="BI1035" s="107">
        <f>IF(N1035="nulová",J1035,0)</f>
        <v>0</v>
      </c>
      <c r="BJ1035" s="12" t="s">
        <v>116</v>
      </c>
      <c r="BK1035" s="107">
        <f>ROUND(I1035*H1035,2)</f>
        <v>0</v>
      </c>
      <c r="BL1035" s="12" t="s">
        <v>190</v>
      </c>
      <c r="BM1035" s="106" t="s">
        <v>1674</v>
      </c>
    </row>
    <row r="1036" spans="1:65" s="9" customFormat="1" x14ac:dyDescent="0.2">
      <c r="B1036" s="115"/>
      <c r="D1036" s="109" t="s">
        <v>117</v>
      </c>
      <c r="F1036" s="117" t="s">
        <v>1675</v>
      </c>
      <c r="H1036" s="118">
        <v>441.59300000000002</v>
      </c>
      <c r="I1036" s="118"/>
      <c r="J1036" s="118"/>
      <c r="L1036" s="115"/>
      <c r="M1036" s="119"/>
      <c r="N1036" s="120"/>
      <c r="O1036" s="120"/>
      <c r="P1036" s="120"/>
      <c r="Q1036" s="120"/>
      <c r="R1036" s="120"/>
      <c r="S1036" s="120"/>
      <c r="T1036" s="121"/>
      <c r="AT1036" s="116" t="s">
        <v>117</v>
      </c>
      <c r="AU1036" s="116" t="s">
        <v>116</v>
      </c>
      <c r="AV1036" s="9" t="s">
        <v>116</v>
      </c>
      <c r="AW1036" s="9" t="s">
        <v>1</v>
      </c>
      <c r="AX1036" s="9" t="s">
        <v>42</v>
      </c>
      <c r="AY1036" s="116" t="s">
        <v>109</v>
      </c>
      <c r="BK1036" s="9">
        <f>ROUND(I1036*H1036,2)</f>
        <v>0</v>
      </c>
    </row>
    <row r="1037" spans="1:65" s="2" customFormat="1" ht="24.2" customHeight="1" x14ac:dyDescent="0.2">
      <c r="A1037" s="20"/>
      <c r="B1037" s="95"/>
      <c r="C1037" s="136"/>
      <c r="D1037" s="136" t="s">
        <v>216</v>
      </c>
      <c r="E1037" s="137" t="s">
        <v>1676</v>
      </c>
      <c r="F1037" s="138" t="s">
        <v>1677</v>
      </c>
      <c r="G1037" s="139" t="s">
        <v>256</v>
      </c>
      <c r="H1037" s="140">
        <v>441.59300000000002</v>
      </c>
      <c r="I1037" s="140"/>
      <c r="J1037" s="140">
        <f>ROUND(I1037*H1037,2)</f>
        <v>0</v>
      </c>
      <c r="K1037" s="141"/>
      <c r="L1037" s="142"/>
      <c r="M1037" s="143" t="s">
        <v>0</v>
      </c>
      <c r="N1037" s="144" t="s">
        <v>24</v>
      </c>
      <c r="O1037" s="104">
        <v>0</v>
      </c>
      <c r="P1037" s="104">
        <f>O1037*H1037</f>
        <v>0</v>
      </c>
      <c r="Q1037" s="104">
        <v>1.0000000000000001E-5</v>
      </c>
      <c r="R1037" s="104">
        <f>Q1037*H1037</f>
        <v>4.4159300000000002E-3</v>
      </c>
      <c r="S1037" s="104">
        <v>0</v>
      </c>
      <c r="T1037" s="105">
        <f>S1037*H1037</f>
        <v>0</v>
      </c>
      <c r="U1037" s="20"/>
      <c r="V1037" s="20"/>
      <c r="W1037" s="20"/>
      <c r="X1037" s="20"/>
      <c r="Y1037" s="20"/>
      <c r="Z1037" s="20"/>
      <c r="AA1037" s="20"/>
      <c r="AB1037" s="20"/>
      <c r="AC1037" s="20"/>
      <c r="AD1037" s="20"/>
      <c r="AE1037" s="20"/>
      <c r="AR1037" s="106" t="s">
        <v>305</v>
      </c>
      <c r="AT1037" s="106" t="s">
        <v>216</v>
      </c>
      <c r="AU1037" s="106" t="s">
        <v>116</v>
      </c>
      <c r="AY1037" s="12" t="s">
        <v>109</v>
      </c>
      <c r="BE1037" s="107">
        <f>IF(N1037="základná",J1037,0)</f>
        <v>0</v>
      </c>
      <c r="BF1037" s="107">
        <f>IF(N1037="znížená",J1037,0)</f>
        <v>0</v>
      </c>
      <c r="BG1037" s="107">
        <f>IF(N1037="zákl. prenesená",J1037,0)</f>
        <v>0</v>
      </c>
      <c r="BH1037" s="107">
        <f>IF(N1037="zníž. prenesená",J1037,0)</f>
        <v>0</v>
      </c>
      <c r="BI1037" s="107">
        <f>IF(N1037="nulová",J1037,0)</f>
        <v>0</v>
      </c>
      <c r="BJ1037" s="12" t="s">
        <v>116</v>
      </c>
      <c r="BK1037" s="107">
        <f>ROUND(I1037*H1037,2)</f>
        <v>0</v>
      </c>
      <c r="BL1037" s="12" t="s">
        <v>190</v>
      </c>
      <c r="BM1037" s="106" t="s">
        <v>1678</v>
      </c>
    </row>
    <row r="1038" spans="1:65" s="9" customFormat="1" x14ac:dyDescent="0.2">
      <c r="B1038" s="115"/>
      <c r="D1038" s="109" t="s">
        <v>117</v>
      </c>
      <c r="F1038" s="117" t="s">
        <v>1675</v>
      </c>
      <c r="H1038" s="118">
        <v>441.59300000000002</v>
      </c>
      <c r="I1038" s="118"/>
      <c r="J1038" s="118"/>
      <c r="L1038" s="115"/>
      <c r="M1038" s="119"/>
      <c r="N1038" s="120"/>
      <c r="O1038" s="120"/>
      <c r="P1038" s="120"/>
      <c r="Q1038" s="120"/>
      <c r="R1038" s="120"/>
      <c r="S1038" s="120"/>
      <c r="T1038" s="121"/>
      <c r="AT1038" s="116" t="s">
        <v>117</v>
      </c>
      <c r="AU1038" s="116" t="s">
        <v>116</v>
      </c>
      <c r="AV1038" s="9" t="s">
        <v>116</v>
      </c>
      <c r="AW1038" s="9" t="s">
        <v>1</v>
      </c>
      <c r="AX1038" s="9" t="s">
        <v>42</v>
      </c>
      <c r="AY1038" s="116" t="s">
        <v>109</v>
      </c>
    </row>
    <row r="1039" spans="1:65" s="2" customFormat="1" ht="24.2" customHeight="1" x14ac:dyDescent="0.2">
      <c r="A1039" s="20"/>
      <c r="B1039" s="95"/>
      <c r="C1039" s="136"/>
      <c r="D1039" s="136" t="s">
        <v>216</v>
      </c>
      <c r="E1039" s="137" t="s">
        <v>1679</v>
      </c>
      <c r="F1039" s="138" t="s">
        <v>1680</v>
      </c>
      <c r="G1039" s="139" t="s">
        <v>256</v>
      </c>
      <c r="H1039" s="140">
        <v>441.59300000000002</v>
      </c>
      <c r="I1039" s="140"/>
      <c r="J1039" s="140">
        <f>ROUND(I1039*H1039,2)</f>
        <v>0</v>
      </c>
      <c r="K1039" s="141"/>
      <c r="L1039" s="142"/>
      <c r="M1039" s="143" t="s">
        <v>0</v>
      </c>
      <c r="N1039" s="144" t="s">
        <v>24</v>
      </c>
      <c r="O1039" s="104">
        <v>0</v>
      </c>
      <c r="P1039" s="104">
        <f>O1039*H1039</f>
        <v>0</v>
      </c>
      <c r="Q1039" s="104">
        <v>2.0000000000000002E-5</v>
      </c>
      <c r="R1039" s="104">
        <f>Q1039*H1039</f>
        <v>8.8318600000000004E-3</v>
      </c>
      <c r="S1039" s="104">
        <v>0</v>
      </c>
      <c r="T1039" s="105">
        <f>S1039*H1039</f>
        <v>0</v>
      </c>
      <c r="U1039" s="20"/>
      <c r="V1039" s="20"/>
      <c r="W1039" s="20"/>
      <c r="X1039" s="20"/>
      <c r="Y1039" s="20"/>
      <c r="Z1039" s="20"/>
      <c r="AA1039" s="20"/>
      <c r="AB1039" s="20"/>
      <c r="AC1039" s="20"/>
      <c r="AD1039" s="20"/>
      <c r="AE1039" s="20"/>
      <c r="AR1039" s="106" t="s">
        <v>305</v>
      </c>
      <c r="AT1039" s="106" t="s">
        <v>216</v>
      </c>
      <c r="AU1039" s="106" t="s">
        <v>116</v>
      </c>
      <c r="AY1039" s="12" t="s">
        <v>109</v>
      </c>
      <c r="BE1039" s="107">
        <f>IF(N1039="základná",J1039,0)</f>
        <v>0</v>
      </c>
      <c r="BF1039" s="107">
        <f>IF(N1039="znížená",J1039,0)</f>
        <v>0</v>
      </c>
      <c r="BG1039" s="107">
        <f>IF(N1039="zákl. prenesená",J1039,0)</f>
        <v>0</v>
      </c>
      <c r="BH1039" s="107">
        <f>IF(N1039="zníž. prenesená",J1039,0)</f>
        <v>0</v>
      </c>
      <c r="BI1039" s="107">
        <f>IF(N1039="nulová",J1039,0)</f>
        <v>0</v>
      </c>
      <c r="BJ1039" s="12" t="s">
        <v>116</v>
      </c>
      <c r="BK1039" s="107">
        <f>ROUND(I1039*H1039,2)</f>
        <v>0</v>
      </c>
      <c r="BL1039" s="12" t="s">
        <v>190</v>
      </c>
      <c r="BM1039" s="106" t="s">
        <v>1681</v>
      </c>
    </row>
    <row r="1040" spans="1:65" s="9" customFormat="1" x14ac:dyDescent="0.2">
      <c r="B1040" s="115"/>
      <c r="D1040" s="109" t="s">
        <v>117</v>
      </c>
      <c r="F1040" s="117" t="s">
        <v>1675</v>
      </c>
      <c r="H1040" s="118">
        <v>441.59300000000002</v>
      </c>
      <c r="I1040" s="118"/>
      <c r="J1040" s="118"/>
      <c r="L1040" s="115"/>
      <c r="M1040" s="119"/>
      <c r="N1040" s="120"/>
      <c r="O1040" s="120"/>
      <c r="P1040" s="120"/>
      <c r="Q1040" s="120"/>
      <c r="R1040" s="120"/>
      <c r="S1040" s="120"/>
      <c r="T1040" s="121"/>
      <c r="AT1040" s="116" t="s">
        <v>117</v>
      </c>
      <c r="AU1040" s="116" t="s">
        <v>116</v>
      </c>
      <c r="AV1040" s="9" t="s">
        <v>116</v>
      </c>
      <c r="AW1040" s="9" t="s">
        <v>1</v>
      </c>
      <c r="AX1040" s="9" t="s">
        <v>42</v>
      </c>
      <c r="AY1040" s="116" t="s">
        <v>109</v>
      </c>
    </row>
    <row r="1041" spans="1:65" s="2" customFormat="1" ht="24.2" customHeight="1" x14ac:dyDescent="0.2">
      <c r="A1041" s="20"/>
      <c r="B1041" s="95"/>
      <c r="C1041" s="136"/>
      <c r="D1041" s="136" t="s">
        <v>216</v>
      </c>
      <c r="E1041" s="137" t="s">
        <v>1682</v>
      </c>
      <c r="F1041" s="138" t="s">
        <v>1683</v>
      </c>
      <c r="G1041" s="139" t="s">
        <v>362</v>
      </c>
      <c r="H1041" s="140">
        <v>245.1</v>
      </c>
      <c r="I1041" s="140"/>
      <c r="J1041" s="140">
        <f>ROUND(I1041*H1041,2)</f>
        <v>0</v>
      </c>
      <c r="K1041" s="141"/>
      <c r="L1041" s="142"/>
      <c r="M1041" s="143" t="s">
        <v>0</v>
      </c>
      <c r="N1041" s="144" t="s">
        <v>24</v>
      </c>
      <c r="O1041" s="104">
        <v>0</v>
      </c>
      <c r="P1041" s="104">
        <f>O1041*H1041</f>
        <v>0</v>
      </c>
      <c r="Q1041" s="104">
        <v>8.0000000000000004E-4</v>
      </c>
      <c r="R1041" s="104">
        <f>Q1041*H1041</f>
        <v>0.19608</v>
      </c>
      <c r="S1041" s="104">
        <v>0</v>
      </c>
      <c r="T1041" s="105">
        <f>S1041*H1041</f>
        <v>0</v>
      </c>
      <c r="U1041" s="20"/>
      <c r="V1041" s="20"/>
      <c r="W1041" s="20"/>
      <c r="X1041" s="20"/>
      <c r="Y1041" s="20"/>
      <c r="Z1041" s="20"/>
      <c r="AA1041" s="20"/>
      <c r="AB1041" s="20"/>
      <c r="AC1041" s="20"/>
      <c r="AD1041" s="20"/>
      <c r="AE1041" s="20"/>
      <c r="AR1041" s="106" t="s">
        <v>305</v>
      </c>
      <c r="AT1041" s="106" t="s">
        <v>216</v>
      </c>
      <c r="AU1041" s="106" t="s">
        <v>116</v>
      </c>
      <c r="AY1041" s="12" t="s">
        <v>109</v>
      </c>
      <c r="BE1041" s="107">
        <f>IF(N1041="základná",J1041,0)</f>
        <v>0</v>
      </c>
      <c r="BF1041" s="107">
        <f>IF(N1041="znížená",J1041,0)</f>
        <v>0</v>
      </c>
      <c r="BG1041" s="107">
        <f>IF(N1041="zákl. prenesená",J1041,0)</f>
        <v>0</v>
      </c>
      <c r="BH1041" s="107">
        <f>IF(N1041="zníž. prenesená",J1041,0)</f>
        <v>0</v>
      </c>
      <c r="BI1041" s="107">
        <f>IF(N1041="nulová",J1041,0)</f>
        <v>0</v>
      </c>
      <c r="BJ1041" s="12" t="s">
        <v>116</v>
      </c>
      <c r="BK1041" s="107">
        <f>ROUND(I1041*H1041,2)</f>
        <v>0</v>
      </c>
      <c r="BL1041" s="12" t="s">
        <v>190</v>
      </c>
      <c r="BM1041" s="106" t="s">
        <v>1684</v>
      </c>
    </row>
    <row r="1042" spans="1:65" s="9" customFormat="1" x14ac:dyDescent="0.2">
      <c r="B1042" s="115"/>
      <c r="D1042" s="109" t="s">
        <v>117</v>
      </c>
      <c r="F1042" s="117" t="s">
        <v>1685</v>
      </c>
      <c r="H1042" s="118">
        <v>245.1</v>
      </c>
      <c r="I1042" s="118"/>
      <c r="J1042" s="118"/>
      <c r="L1042" s="115"/>
      <c r="M1042" s="119"/>
      <c r="N1042" s="120"/>
      <c r="O1042" s="120"/>
      <c r="P1042" s="120"/>
      <c r="Q1042" s="120"/>
      <c r="R1042" s="120"/>
      <c r="S1042" s="120"/>
      <c r="T1042" s="121"/>
      <c r="AT1042" s="116" t="s">
        <v>117</v>
      </c>
      <c r="AU1042" s="116" t="s">
        <v>116</v>
      </c>
      <c r="AV1042" s="9" t="s">
        <v>116</v>
      </c>
      <c r="AW1042" s="9" t="s">
        <v>1</v>
      </c>
      <c r="AX1042" s="9" t="s">
        <v>42</v>
      </c>
      <c r="AY1042" s="116" t="s">
        <v>109</v>
      </c>
    </row>
    <row r="1043" spans="1:65" s="2" customFormat="1" ht="33" customHeight="1" x14ac:dyDescent="0.2">
      <c r="A1043" s="20"/>
      <c r="B1043" s="95"/>
      <c r="C1043" s="136">
        <v>322</v>
      </c>
      <c r="D1043" s="136" t="s">
        <v>216</v>
      </c>
      <c r="E1043" s="137" t="s">
        <v>1686</v>
      </c>
      <c r="F1043" s="138" t="s">
        <v>1687</v>
      </c>
      <c r="G1043" s="139" t="s">
        <v>362</v>
      </c>
      <c r="H1043" s="140">
        <v>240.94</v>
      </c>
      <c r="I1043" s="140"/>
      <c r="J1043" s="140">
        <f t="shared" ref="J1043" si="204">SUM(H1043*I1043)</f>
        <v>0</v>
      </c>
      <c r="K1043" s="141"/>
      <c r="L1043" s="142"/>
      <c r="M1043" s="143" t="s">
        <v>0</v>
      </c>
      <c r="N1043" s="144" t="s">
        <v>24</v>
      </c>
      <c r="O1043" s="104">
        <v>0</v>
      </c>
      <c r="P1043" s="104">
        <f>O1043*H1043</f>
        <v>0</v>
      </c>
      <c r="Q1043" s="104">
        <v>1.8600000000000001E-3</v>
      </c>
      <c r="R1043" s="104">
        <f>Q1043*H1043</f>
        <v>0.4481484</v>
      </c>
      <c r="S1043" s="104">
        <v>0</v>
      </c>
      <c r="T1043" s="105">
        <f>S1043*H1043</f>
        <v>0</v>
      </c>
      <c r="U1043" s="20"/>
      <c r="V1043" s="20"/>
      <c r="W1043" s="20"/>
      <c r="X1043" s="20"/>
      <c r="Y1043" s="20"/>
      <c r="Z1043" s="20"/>
      <c r="AA1043" s="20"/>
      <c r="AB1043" s="20"/>
      <c r="AC1043" s="20"/>
      <c r="AD1043" s="20"/>
      <c r="AE1043" s="20"/>
      <c r="AR1043" s="106" t="s">
        <v>305</v>
      </c>
      <c r="AT1043" s="106" t="s">
        <v>216</v>
      </c>
      <c r="AU1043" s="106" t="s">
        <v>116</v>
      </c>
      <c r="AY1043" s="12" t="s">
        <v>109</v>
      </c>
      <c r="BE1043" s="107">
        <f>IF(N1043="základná",J1043,0)</f>
        <v>0</v>
      </c>
      <c r="BF1043" s="107">
        <f>IF(N1043="znížená",J1043,0)</f>
        <v>0</v>
      </c>
      <c r="BG1043" s="107">
        <f>IF(N1043="zákl. prenesená",J1043,0)</f>
        <v>0</v>
      </c>
      <c r="BH1043" s="107">
        <f>IF(N1043="zníž. prenesená",J1043,0)</f>
        <v>0</v>
      </c>
      <c r="BI1043" s="107">
        <f>IF(N1043="nulová",J1043,0)</f>
        <v>0</v>
      </c>
      <c r="BJ1043" s="12" t="s">
        <v>116</v>
      </c>
      <c r="BK1043" s="107">
        <f>ROUND(I1043*H1043,2)</f>
        <v>0</v>
      </c>
      <c r="BL1043" s="12" t="s">
        <v>190</v>
      </c>
      <c r="BM1043" s="106" t="s">
        <v>1688</v>
      </c>
    </row>
    <row r="1044" spans="1:65" s="9" customFormat="1" x14ac:dyDescent="0.2">
      <c r="B1044" s="115"/>
      <c r="D1044" s="109" t="s">
        <v>117</v>
      </c>
      <c r="F1044" s="117" t="s">
        <v>1689</v>
      </c>
      <c r="H1044" s="118">
        <v>240.94</v>
      </c>
      <c r="I1044" s="118"/>
      <c r="J1044" s="118"/>
      <c r="L1044" s="115"/>
      <c r="M1044" s="119"/>
      <c r="N1044" s="120"/>
      <c r="O1044" s="120"/>
      <c r="P1044" s="120"/>
      <c r="Q1044" s="120"/>
      <c r="R1044" s="120"/>
      <c r="S1044" s="120"/>
      <c r="T1044" s="121"/>
      <c r="AT1044" s="116" t="s">
        <v>117</v>
      </c>
      <c r="AU1044" s="116" t="s">
        <v>116</v>
      </c>
      <c r="AV1044" s="9" t="s">
        <v>116</v>
      </c>
      <c r="AW1044" s="9" t="s">
        <v>1</v>
      </c>
      <c r="AX1044" s="9" t="s">
        <v>42</v>
      </c>
      <c r="AY1044" s="116" t="s">
        <v>109</v>
      </c>
    </row>
    <row r="1045" spans="1:65" s="2" customFormat="1" ht="24.2" customHeight="1" x14ac:dyDescent="0.2">
      <c r="A1045" s="20"/>
      <c r="B1045" s="95"/>
      <c r="C1045" s="96">
        <v>323</v>
      </c>
      <c r="D1045" s="96" t="s">
        <v>111</v>
      </c>
      <c r="E1045" s="97" t="s">
        <v>1690</v>
      </c>
      <c r="F1045" s="98" t="s">
        <v>1691</v>
      </c>
      <c r="G1045" s="99" t="s">
        <v>950</v>
      </c>
      <c r="H1045" s="100">
        <v>1029.2840000000001</v>
      </c>
      <c r="I1045" s="100"/>
      <c r="J1045" s="190">
        <f t="shared" ref="J1045" si="205">SUM(H1045*I1045)</f>
        <v>0</v>
      </c>
      <c r="K1045" s="101"/>
      <c r="L1045" s="21"/>
      <c r="M1045" s="102" t="s">
        <v>0</v>
      </c>
      <c r="N1045" s="103" t="s">
        <v>24</v>
      </c>
      <c r="O1045" s="104">
        <v>0</v>
      </c>
      <c r="P1045" s="104">
        <f>O1045*H1045</f>
        <v>0</v>
      </c>
      <c r="Q1045" s="104">
        <v>0</v>
      </c>
      <c r="R1045" s="104">
        <f>Q1045*H1045</f>
        <v>0</v>
      </c>
      <c r="S1045" s="104">
        <v>0</v>
      </c>
      <c r="T1045" s="105">
        <f>S1045*H1045</f>
        <v>0</v>
      </c>
      <c r="U1045" s="20"/>
      <c r="V1045" s="20"/>
      <c r="W1045" s="20"/>
      <c r="X1045" s="20"/>
      <c r="Y1045" s="20"/>
      <c r="Z1045" s="20"/>
      <c r="AA1045" s="20"/>
      <c r="AB1045" s="20"/>
      <c r="AC1045" s="20"/>
      <c r="AD1045" s="20"/>
      <c r="AE1045" s="20"/>
      <c r="AR1045" s="106" t="s">
        <v>190</v>
      </c>
      <c r="AT1045" s="106" t="s">
        <v>111</v>
      </c>
      <c r="AU1045" s="106" t="s">
        <v>116</v>
      </c>
      <c r="AY1045" s="12" t="s">
        <v>109</v>
      </c>
      <c r="BE1045" s="107">
        <f>IF(N1045="základná",J1045,0)</f>
        <v>0</v>
      </c>
      <c r="BF1045" s="107">
        <f>IF(N1045="znížená",J1045,0)</f>
        <v>0</v>
      </c>
      <c r="BG1045" s="107">
        <f>IF(N1045="zákl. prenesená",J1045,0)</f>
        <v>0</v>
      </c>
      <c r="BH1045" s="107">
        <f>IF(N1045="zníž. prenesená",J1045,0)</f>
        <v>0</v>
      </c>
      <c r="BI1045" s="107">
        <f>IF(N1045="nulová",J1045,0)</f>
        <v>0</v>
      </c>
      <c r="BJ1045" s="12" t="s">
        <v>116</v>
      </c>
      <c r="BK1045" s="107">
        <f>ROUND(I1045*H1045,2)</f>
        <v>0</v>
      </c>
      <c r="BL1045" s="12" t="s">
        <v>190</v>
      </c>
      <c r="BM1045" s="106" t="s">
        <v>1692</v>
      </c>
    </row>
    <row r="1046" spans="1:65" s="7" customFormat="1" ht="22.9" customHeight="1" x14ac:dyDescent="0.2">
      <c r="B1046" s="85"/>
      <c r="D1046" s="86" t="s">
        <v>40</v>
      </c>
      <c r="E1046" s="162" t="s">
        <v>1693</v>
      </c>
      <c r="F1046" s="162" t="s">
        <v>1694</v>
      </c>
      <c r="I1046" s="178"/>
      <c r="J1046" s="180">
        <f>SUM(J1047:J1053)</f>
        <v>0</v>
      </c>
      <c r="L1046" s="85"/>
      <c r="M1046" s="88"/>
      <c r="N1046" s="89"/>
      <c r="O1046" s="89"/>
      <c r="P1046" s="90">
        <f>SUM(P1047:P1053)</f>
        <v>0</v>
      </c>
      <c r="Q1046" s="89"/>
      <c r="R1046" s="90">
        <f>SUM(R1047:R1053)</f>
        <v>0</v>
      </c>
      <c r="S1046" s="89"/>
      <c r="T1046" s="91">
        <f>SUM(T1047:T1053)</f>
        <v>0</v>
      </c>
      <c r="AR1046" s="86" t="s">
        <v>116</v>
      </c>
      <c r="AT1046" s="92" t="s">
        <v>40</v>
      </c>
      <c r="AU1046" s="92" t="s">
        <v>42</v>
      </c>
      <c r="AY1046" s="86" t="s">
        <v>109</v>
      </c>
      <c r="BK1046" s="93">
        <f>SUM(BK1047:BK1053)</f>
        <v>0</v>
      </c>
    </row>
    <row r="1047" spans="1:65" s="2" customFormat="1" ht="24.2" customHeight="1" x14ac:dyDescent="0.2">
      <c r="A1047" s="20"/>
      <c r="B1047" s="95"/>
      <c r="C1047" s="96">
        <v>324</v>
      </c>
      <c r="D1047" s="96" t="s">
        <v>111</v>
      </c>
      <c r="E1047" s="97" t="s">
        <v>1695</v>
      </c>
      <c r="F1047" s="98" t="s">
        <v>1696</v>
      </c>
      <c r="G1047" s="99" t="s">
        <v>362</v>
      </c>
      <c r="H1047" s="100">
        <v>138</v>
      </c>
      <c r="I1047" s="100"/>
      <c r="J1047" s="190">
        <f t="shared" ref="J1047" si="206">SUM(H1047*I1047)</f>
        <v>0</v>
      </c>
      <c r="K1047" s="101"/>
      <c r="L1047" s="21"/>
      <c r="M1047" s="102" t="s">
        <v>0</v>
      </c>
      <c r="N1047" s="103" t="s">
        <v>24</v>
      </c>
      <c r="O1047" s="104">
        <v>0</v>
      </c>
      <c r="P1047" s="104">
        <f>O1047*H1047</f>
        <v>0</v>
      </c>
      <c r="Q1047" s="104">
        <v>0</v>
      </c>
      <c r="R1047" s="104">
        <f>Q1047*H1047</f>
        <v>0</v>
      </c>
      <c r="S1047" s="104">
        <v>0</v>
      </c>
      <c r="T1047" s="105">
        <f>S1047*H1047</f>
        <v>0</v>
      </c>
      <c r="U1047" s="20"/>
      <c r="V1047" s="20"/>
      <c r="W1047" s="20"/>
      <c r="X1047" s="20"/>
      <c r="Y1047" s="20"/>
      <c r="Z1047" s="20"/>
      <c r="AA1047" s="20"/>
      <c r="AB1047" s="20"/>
      <c r="AC1047" s="20"/>
      <c r="AD1047" s="20"/>
      <c r="AE1047" s="20"/>
      <c r="AR1047" s="106" t="s">
        <v>190</v>
      </c>
      <c r="AT1047" s="106" t="s">
        <v>111</v>
      </c>
      <c r="AU1047" s="106" t="s">
        <v>116</v>
      </c>
      <c r="AY1047" s="12" t="s">
        <v>109</v>
      </c>
      <c r="BE1047" s="107">
        <f>IF(N1047="základná",J1047,0)</f>
        <v>0</v>
      </c>
      <c r="BF1047" s="107">
        <f>IF(N1047="znížená",J1047,0)</f>
        <v>0</v>
      </c>
      <c r="BG1047" s="107">
        <f>IF(N1047="zákl. prenesená",J1047,0)</f>
        <v>0</v>
      </c>
      <c r="BH1047" s="107">
        <f>IF(N1047="zníž. prenesená",J1047,0)</f>
        <v>0</v>
      </c>
      <c r="BI1047" s="107">
        <f>IF(N1047="nulová",J1047,0)</f>
        <v>0</v>
      </c>
      <c r="BJ1047" s="12" t="s">
        <v>116</v>
      </c>
      <c r="BK1047" s="107">
        <f>ROUND(I1047*H1047,2)</f>
        <v>0</v>
      </c>
      <c r="BL1047" s="12" t="s">
        <v>190</v>
      </c>
      <c r="BM1047" s="106" t="s">
        <v>1697</v>
      </c>
    </row>
    <row r="1048" spans="1:65" s="9" customFormat="1" x14ac:dyDescent="0.2">
      <c r="B1048" s="115"/>
      <c r="D1048" s="109" t="s">
        <v>117</v>
      </c>
      <c r="E1048" s="116" t="s">
        <v>0</v>
      </c>
      <c r="F1048" s="117" t="s">
        <v>1698</v>
      </c>
      <c r="H1048" s="118">
        <v>138</v>
      </c>
      <c r="I1048" s="118"/>
      <c r="J1048" s="118"/>
      <c r="L1048" s="115"/>
      <c r="M1048" s="119"/>
      <c r="N1048" s="120"/>
      <c r="O1048" s="120"/>
      <c r="P1048" s="120"/>
      <c r="Q1048" s="120"/>
      <c r="R1048" s="120"/>
      <c r="S1048" s="120"/>
      <c r="T1048" s="121"/>
      <c r="AT1048" s="116" t="s">
        <v>117</v>
      </c>
      <c r="AU1048" s="116" t="s">
        <v>116</v>
      </c>
      <c r="AV1048" s="9" t="s">
        <v>116</v>
      </c>
      <c r="AW1048" s="9" t="s">
        <v>15</v>
      </c>
      <c r="AX1048" s="9" t="s">
        <v>41</v>
      </c>
      <c r="AY1048" s="116" t="s">
        <v>109</v>
      </c>
    </row>
    <row r="1049" spans="1:65" s="10" customFormat="1" x14ac:dyDescent="0.2">
      <c r="B1049" s="122"/>
      <c r="D1049" s="109" t="s">
        <v>117</v>
      </c>
      <c r="E1049" s="123" t="s">
        <v>0</v>
      </c>
      <c r="F1049" s="124" t="s">
        <v>121</v>
      </c>
      <c r="H1049" s="125">
        <v>138</v>
      </c>
      <c r="I1049" s="125"/>
      <c r="J1049" s="125"/>
      <c r="L1049" s="122"/>
      <c r="M1049" s="126"/>
      <c r="N1049" s="127"/>
      <c r="O1049" s="127"/>
      <c r="P1049" s="127"/>
      <c r="Q1049" s="127"/>
      <c r="R1049" s="127"/>
      <c r="S1049" s="127"/>
      <c r="T1049" s="128"/>
      <c r="AT1049" s="123" t="s">
        <v>117</v>
      </c>
      <c r="AU1049" s="123" t="s">
        <v>116</v>
      </c>
      <c r="AV1049" s="10" t="s">
        <v>115</v>
      </c>
      <c r="AW1049" s="10" t="s">
        <v>15</v>
      </c>
      <c r="AX1049" s="10" t="s">
        <v>42</v>
      </c>
      <c r="AY1049" s="123" t="s">
        <v>109</v>
      </c>
    </row>
    <row r="1050" spans="1:65" s="2" customFormat="1" ht="24.2" customHeight="1" x14ac:dyDescent="0.2">
      <c r="A1050" s="20"/>
      <c r="B1050" s="95"/>
      <c r="C1050" s="96">
        <v>325</v>
      </c>
      <c r="D1050" s="96" t="s">
        <v>111</v>
      </c>
      <c r="E1050" s="97" t="s">
        <v>1699</v>
      </c>
      <c r="F1050" s="98" t="s">
        <v>1700</v>
      </c>
      <c r="G1050" s="99" t="s">
        <v>362</v>
      </c>
      <c r="H1050" s="100">
        <v>110</v>
      </c>
      <c r="I1050" s="100"/>
      <c r="J1050" s="190">
        <f t="shared" ref="J1050" si="207">SUM(H1050*I1050)</f>
        <v>0</v>
      </c>
      <c r="K1050" s="101"/>
      <c r="L1050" s="21"/>
      <c r="M1050" s="102" t="s">
        <v>0</v>
      </c>
      <c r="N1050" s="103" t="s">
        <v>24</v>
      </c>
      <c r="O1050" s="104">
        <v>0</v>
      </c>
      <c r="P1050" s="104">
        <f>O1050*H1050</f>
        <v>0</v>
      </c>
      <c r="Q1050" s="104">
        <v>0</v>
      </c>
      <c r="R1050" s="104">
        <f>Q1050*H1050</f>
        <v>0</v>
      </c>
      <c r="S1050" s="104">
        <v>0</v>
      </c>
      <c r="T1050" s="105">
        <f>S1050*H1050</f>
        <v>0</v>
      </c>
      <c r="U1050" s="20"/>
      <c r="V1050" s="20"/>
      <c r="W1050" s="20"/>
      <c r="X1050" s="20"/>
      <c r="Y1050" s="20"/>
      <c r="Z1050" s="20"/>
      <c r="AA1050" s="20"/>
      <c r="AB1050" s="20"/>
      <c r="AC1050" s="20"/>
      <c r="AD1050" s="20"/>
      <c r="AE1050" s="20"/>
      <c r="AR1050" s="106" t="s">
        <v>190</v>
      </c>
      <c r="AT1050" s="106" t="s">
        <v>111</v>
      </c>
      <c r="AU1050" s="106" t="s">
        <v>116</v>
      </c>
      <c r="AY1050" s="12" t="s">
        <v>109</v>
      </c>
      <c r="BE1050" s="107">
        <f>IF(N1050="základná",J1050,0)</f>
        <v>0</v>
      </c>
      <c r="BF1050" s="107">
        <f>IF(N1050="znížená",J1050,0)</f>
        <v>0</v>
      </c>
      <c r="BG1050" s="107">
        <f>IF(N1050="zákl. prenesená",J1050,0)</f>
        <v>0</v>
      </c>
      <c r="BH1050" s="107">
        <f>IF(N1050="zníž. prenesená",J1050,0)</f>
        <v>0</v>
      </c>
      <c r="BI1050" s="107">
        <f>IF(N1050="nulová",J1050,0)</f>
        <v>0</v>
      </c>
      <c r="BJ1050" s="12" t="s">
        <v>116</v>
      </c>
      <c r="BK1050" s="107">
        <f>ROUND(I1050*H1050,2)</f>
        <v>0</v>
      </c>
      <c r="BL1050" s="12" t="s">
        <v>190</v>
      </c>
      <c r="BM1050" s="106" t="s">
        <v>1701</v>
      </c>
    </row>
    <row r="1051" spans="1:65" s="9" customFormat="1" x14ac:dyDescent="0.2">
      <c r="B1051" s="115"/>
      <c r="D1051" s="109" t="s">
        <v>117</v>
      </c>
      <c r="E1051" s="116" t="s">
        <v>0</v>
      </c>
      <c r="F1051" s="117" t="s">
        <v>1702</v>
      </c>
      <c r="H1051" s="118">
        <v>110</v>
      </c>
      <c r="I1051" s="118"/>
      <c r="J1051" s="118"/>
      <c r="L1051" s="115"/>
      <c r="M1051" s="119"/>
      <c r="N1051" s="120"/>
      <c r="O1051" s="120"/>
      <c r="P1051" s="120"/>
      <c r="Q1051" s="120"/>
      <c r="R1051" s="120"/>
      <c r="S1051" s="120"/>
      <c r="T1051" s="121"/>
      <c r="AT1051" s="116" t="s">
        <v>117</v>
      </c>
      <c r="AU1051" s="116" t="s">
        <v>116</v>
      </c>
      <c r="AV1051" s="9" t="s">
        <v>116</v>
      </c>
      <c r="AW1051" s="9" t="s">
        <v>15</v>
      </c>
      <c r="AX1051" s="9" t="s">
        <v>41</v>
      </c>
      <c r="AY1051" s="116" t="s">
        <v>109</v>
      </c>
    </row>
    <row r="1052" spans="1:65" s="10" customFormat="1" x14ac:dyDescent="0.2">
      <c r="B1052" s="122"/>
      <c r="D1052" s="109" t="s">
        <v>117</v>
      </c>
      <c r="E1052" s="123" t="s">
        <v>0</v>
      </c>
      <c r="F1052" s="124" t="s">
        <v>121</v>
      </c>
      <c r="H1052" s="125">
        <v>110</v>
      </c>
      <c r="I1052" s="125"/>
      <c r="J1052" s="125"/>
      <c r="L1052" s="122"/>
      <c r="M1052" s="126"/>
      <c r="N1052" s="127"/>
      <c r="O1052" s="127"/>
      <c r="P1052" s="127"/>
      <c r="Q1052" s="127"/>
      <c r="R1052" s="127"/>
      <c r="S1052" s="127"/>
      <c r="T1052" s="128"/>
      <c r="AT1052" s="123" t="s">
        <v>117</v>
      </c>
      <c r="AU1052" s="123" t="s">
        <v>116</v>
      </c>
      <c r="AV1052" s="10" t="s">
        <v>115</v>
      </c>
      <c r="AW1052" s="10" t="s">
        <v>15</v>
      </c>
      <c r="AX1052" s="10" t="s">
        <v>42</v>
      </c>
      <c r="AY1052" s="123" t="s">
        <v>109</v>
      </c>
    </row>
    <row r="1053" spans="1:65" s="2" customFormat="1" ht="24.2" customHeight="1" x14ac:dyDescent="0.2">
      <c r="A1053" s="20"/>
      <c r="B1053" s="95"/>
      <c r="C1053" s="96">
        <v>326</v>
      </c>
      <c r="D1053" s="96" t="s">
        <v>111</v>
      </c>
      <c r="E1053" s="97" t="s">
        <v>1703</v>
      </c>
      <c r="F1053" s="98" t="s">
        <v>1704</v>
      </c>
      <c r="G1053" s="99" t="s">
        <v>950</v>
      </c>
      <c r="H1053" s="100">
        <v>33.409999999999997</v>
      </c>
      <c r="I1053" s="100"/>
      <c r="J1053" s="190">
        <f t="shared" ref="J1053" si="208">SUM(H1053*I1053)</f>
        <v>0</v>
      </c>
      <c r="K1053" s="101"/>
      <c r="L1053" s="21"/>
      <c r="M1053" s="102" t="s">
        <v>0</v>
      </c>
      <c r="N1053" s="103" t="s">
        <v>24</v>
      </c>
      <c r="O1053" s="104">
        <v>0</v>
      </c>
      <c r="P1053" s="104">
        <f>O1053*H1053</f>
        <v>0</v>
      </c>
      <c r="Q1053" s="104">
        <v>0</v>
      </c>
      <c r="R1053" s="104">
        <f>Q1053*H1053</f>
        <v>0</v>
      </c>
      <c r="S1053" s="104">
        <v>0</v>
      </c>
      <c r="T1053" s="105">
        <f>S1053*H1053</f>
        <v>0</v>
      </c>
      <c r="U1053" s="20"/>
      <c r="V1053" s="20"/>
      <c r="W1053" s="20"/>
      <c r="X1053" s="20"/>
      <c r="Y1053" s="20"/>
      <c r="Z1053" s="20"/>
      <c r="AA1053" s="20"/>
      <c r="AB1053" s="20"/>
      <c r="AC1053" s="20"/>
      <c r="AD1053" s="20"/>
      <c r="AE1053" s="20"/>
      <c r="AR1053" s="106" t="s">
        <v>190</v>
      </c>
      <c r="AT1053" s="106" t="s">
        <v>111</v>
      </c>
      <c r="AU1053" s="106" t="s">
        <v>116</v>
      </c>
      <c r="AY1053" s="12" t="s">
        <v>109</v>
      </c>
      <c r="BE1053" s="107">
        <f>IF(N1053="základná",J1053,0)</f>
        <v>0</v>
      </c>
      <c r="BF1053" s="107">
        <f>IF(N1053="znížená",J1053,0)</f>
        <v>0</v>
      </c>
      <c r="BG1053" s="107">
        <f>IF(N1053="zákl. prenesená",J1053,0)</f>
        <v>0</v>
      </c>
      <c r="BH1053" s="107">
        <f>IF(N1053="zníž. prenesená",J1053,0)</f>
        <v>0</v>
      </c>
      <c r="BI1053" s="107">
        <f>IF(N1053="nulová",J1053,0)</f>
        <v>0</v>
      </c>
      <c r="BJ1053" s="12" t="s">
        <v>116</v>
      </c>
      <c r="BK1053" s="107">
        <f>ROUND(I1053*H1053,2)</f>
        <v>0</v>
      </c>
      <c r="BL1053" s="12" t="s">
        <v>190</v>
      </c>
      <c r="BM1053" s="106" t="s">
        <v>1705</v>
      </c>
    </row>
    <row r="1054" spans="1:65" s="7" customFormat="1" ht="22.9" customHeight="1" x14ac:dyDescent="0.2">
      <c r="B1054" s="85"/>
      <c r="D1054" s="86" t="s">
        <v>40</v>
      </c>
      <c r="E1054" s="162" t="s">
        <v>1706</v>
      </c>
      <c r="F1054" s="162" t="s">
        <v>1707</v>
      </c>
      <c r="I1054" s="178"/>
      <c r="J1054" s="180">
        <f>SUM(J1055:J1081)</f>
        <v>0</v>
      </c>
      <c r="L1054" s="85"/>
      <c r="M1054" s="88"/>
      <c r="N1054" s="89"/>
      <c r="O1054" s="89"/>
      <c r="P1054" s="90">
        <f>SUM(P1055:P1081)</f>
        <v>0.48258000000000001</v>
      </c>
      <c r="Q1054" s="89"/>
      <c r="R1054" s="90">
        <f>SUM(R1055:R1081)</f>
        <v>0</v>
      </c>
      <c r="S1054" s="89"/>
      <c r="T1054" s="91">
        <f>SUM(T1055:T1081)</f>
        <v>0</v>
      </c>
      <c r="AR1054" s="86" t="s">
        <v>116</v>
      </c>
      <c r="AT1054" s="92" t="s">
        <v>40</v>
      </c>
      <c r="AU1054" s="92" t="s">
        <v>42</v>
      </c>
      <c r="AY1054" s="86" t="s">
        <v>109</v>
      </c>
      <c r="BK1054" s="93">
        <f>SUM(BK1055:BK1081)</f>
        <v>0</v>
      </c>
    </row>
    <row r="1055" spans="1:65" s="2" customFormat="1" ht="24.2" customHeight="1" x14ac:dyDescent="0.2">
      <c r="A1055" s="20"/>
      <c r="B1055" s="95"/>
      <c r="C1055" s="96">
        <v>327</v>
      </c>
      <c r="D1055" s="96" t="s">
        <v>111</v>
      </c>
      <c r="E1055" s="97" t="s">
        <v>1708</v>
      </c>
      <c r="F1055" s="98" t="s">
        <v>1709</v>
      </c>
      <c r="G1055" s="99" t="s">
        <v>214</v>
      </c>
      <c r="H1055" s="100">
        <v>21.89</v>
      </c>
      <c r="I1055" s="100"/>
      <c r="J1055" s="190">
        <f t="shared" ref="J1055" si="209">SUM(H1055*I1055)</f>
        <v>0</v>
      </c>
      <c r="K1055" s="101"/>
      <c r="L1055" s="21"/>
      <c r="M1055" s="102" t="s">
        <v>0</v>
      </c>
      <c r="N1055" s="103" t="s">
        <v>24</v>
      </c>
      <c r="O1055" s="104">
        <v>0</v>
      </c>
      <c r="P1055" s="104">
        <f>O1055*H1055</f>
        <v>0</v>
      </c>
      <c r="Q1055" s="104">
        <v>0</v>
      </c>
      <c r="R1055" s="104">
        <f>Q1055*H1055</f>
        <v>0</v>
      </c>
      <c r="S1055" s="104">
        <v>0</v>
      </c>
      <c r="T1055" s="105">
        <f>S1055*H1055</f>
        <v>0</v>
      </c>
      <c r="U1055" s="20"/>
      <c r="V1055" s="20"/>
      <c r="W1055" s="20"/>
      <c r="X1055" s="20"/>
      <c r="Y1055" s="20"/>
      <c r="Z1055" s="20"/>
      <c r="AA1055" s="20"/>
      <c r="AB1055" s="20"/>
      <c r="AC1055" s="20"/>
      <c r="AD1055" s="20"/>
      <c r="AE1055" s="20"/>
      <c r="AR1055" s="106" t="s">
        <v>190</v>
      </c>
      <c r="AT1055" s="106" t="s">
        <v>111</v>
      </c>
      <c r="AU1055" s="106" t="s">
        <v>116</v>
      </c>
      <c r="AY1055" s="12" t="s">
        <v>109</v>
      </c>
      <c r="BE1055" s="107">
        <f>IF(N1055="základná",J1055,0)</f>
        <v>0</v>
      </c>
      <c r="BF1055" s="107">
        <f>IF(N1055="znížená",J1055,0)</f>
        <v>0</v>
      </c>
      <c r="BG1055" s="107">
        <f>IF(N1055="zákl. prenesená",J1055,0)</f>
        <v>0</v>
      </c>
      <c r="BH1055" s="107">
        <f>IF(N1055="zníž. prenesená",J1055,0)</f>
        <v>0</v>
      </c>
      <c r="BI1055" s="107">
        <f>IF(N1055="nulová",J1055,0)</f>
        <v>0</v>
      </c>
      <c r="BJ1055" s="12" t="s">
        <v>116</v>
      </c>
      <c r="BK1055" s="107">
        <f>ROUND(I1055*H1055,2)</f>
        <v>0</v>
      </c>
      <c r="BL1055" s="12" t="s">
        <v>190</v>
      </c>
      <c r="BM1055" s="106" t="s">
        <v>1710</v>
      </c>
    </row>
    <row r="1056" spans="1:65" s="9" customFormat="1" x14ac:dyDescent="0.2">
      <c r="B1056" s="115"/>
      <c r="D1056" s="109" t="s">
        <v>117</v>
      </c>
      <c r="E1056" s="116" t="s">
        <v>0</v>
      </c>
      <c r="F1056" s="117" t="s">
        <v>1711</v>
      </c>
      <c r="H1056" s="118">
        <v>3.77</v>
      </c>
      <c r="I1056" s="118"/>
      <c r="J1056" s="118"/>
      <c r="L1056" s="115"/>
      <c r="M1056" s="119"/>
      <c r="N1056" s="120"/>
      <c r="O1056" s="120"/>
      <c r="P1056" s="120"/>
      <c r="Q1056" s="120"/>
      <c r="R1056" s="120"/>
      <c r="S1056" s="120"/>
      <c r="T1056" s="121"/>
      <c r="AT1056" s="116" t="s">
        <v>117</v>
      </c>
      <c r="AU1056" s="116" t="s">
        <v>116</v>
      </c>
      <c r="AV1056" s="9" t="s">
        <v>116</v>
      </c>
      <c r="AW1056" s="9" t="s">
        <v>15</v>
      </c>
      <c r="AX1056" s="9" t="s">
        <v>41</v>
      </c>
      <c r="AY1056" s="116" t="s">
        <v>109</v>
      </c>
    </row>
    <row r="1057" spans="1:65" s="9" customFormat="1" x14ac:dyDescent="0.2">
      <c r="B1057" s="115"/>
      <c r="D1057" s="109" t="s">
        <v>117</v>
      </c>
      <c r="E1057" s="116" t="s">
        <v>0</v>
      </c>
      <c r="F1057" s="117" t="s">
        <v>1712</v>
      </c>
      <c r="H1057" s="118">
        <v>12.72</v>
      </c>
      <c r="I1057" s="118"/>
      <c r="J1057" s="118"/>
      <c r="L1057" s="115"/>
      <c r="M1057" s="119"/>
      <c r="N1057" s="120"/>
      <c r="O1057" s="120"/>
      <c r="P1057" s="120"/>
      <c r="Q1057" s="120"/>
      <c r="R1057" s="120"/>
      <c r="S1057" s="120"/>
      <c r="T1057" s="121"/>
      <c r="AT1057" s="116" t="s">
        <v>117</v>
      </c>
      <c r="AU1057" s="116" t="s">
        <v>116</v>
      </c>
      <c r="AV1057" s="9" t="s">
        <v>116</v>
      </c>
      <c r="AW1057" s="9" t="s">
        <v>15</v>
      </c>
      <c r="AX1057" s="9" t="s">
        <v>41</v>
      </c>
      <c r="AY1057" s="116" t="s">
        <v>109</v>
      </c>
    </row>
    <row r="1058" spans="1:65" s="9" customFormat="1" x14ac:dyDescent="0.2">
      <c r="B1058" s="115"/>
      <c r="D1058" s="109" t="s">
        <v>117</v>
      </c>
      <c r="E1058" s="116" t="s">
        <v>0</v>
      </c>
      <c r="F1058" s="117" t="s">
        <v>1713</v>
      </c>
      <c r="H1058" s="118">
        <v>4.7</v>
      </c>
      <c r="I1058" s="118"/>
      <c r="J1058" s="118"/>
      <c r="L1058" s="115"/>
      <c r="M1058" s="119"/>
      <c r="N1058" s="120"/>
      <c r="O1058" s="120"/>
      <c r="P1058" s="120"/>
      <c r="Q1058" s="120"/>
      <c r="R1058" s="120"/>
      <c r="S1058" s="120"/>
      <c r="T1058" s="121"/>
      <c r="AT1058" s="116" t="s">
        <v>117</v>
      </c>
      <c r="AU1058" s="116" t="s">
        <v>116</v>
      </c>
      <c r="AV1058" s="9" t="s">
        <v>116</v>
      </c>
      <c r="AW1058" s="9" t="s">
        <v>15</v>
      </c>
      <c r="AX1058" s="9" t="s">
        <v>41</v>
      </c>
      <c r="AY1058" s="116" t="s">
        <v>109</v>
      </c>
    </row>
    <row r="1059" spans="1:65" s="9" customFormat="1" x14ac:dyDescent="0.2">
      <c r="B1059" s="115"/>
      <c r="D1059" s="109" t="s">
        <v>117</v>
      </c>
      <c r="E1059" s="116" t="s">
        <v>0</v>
      </c>
      <c r="F1059" s="117" t="s">
        <v>1714</v>
      </c>
      <c r="H1059" s="118">
        <v>10.3</v>
      </c>
      <c r="I1059" s="118"/>
      <c r="J1059" s="118"/>
      <c r="L1059" s="115"/>
      <c r="M1059" s="119"/>
      <c r="N1059" s="120"/>
      <c r="O1059" s="120"/>
      <c r="P1059" s="120"/>
      <c r="Q1059" s="120"/>
      <c r="R1059" s="120"/>
      <c r="S1059" s="120"/>
      <c r="T1059" s="121"/>
      <c r="AT1059" s="116" t="s">
        <v>117</v>
      </c>
      <c r="AU1059" s="116" t="s">
        <v>116</v>
      </c>
      <c r="AV1059" s="9" t="s">
        <v>116</v>
      </c>
      <c r="AW1059" s="9" t="s">
        <v>15</v>
      </c>
      <c r="AX1059" s="9" t="s">
        <v>41</v>
      </c>
      <c r="AY1059" s="116" t="s">
        <v>109</v>
      </c>
    </row>
    <row r="1060" spans="1:65" s="9" customFormat="1" x14ac:dyDescent="0.2">
      <c r="B1060" s="115"/>
      <c r="D1060" s="109" t="s">
        <v>117</v>
      </c>
      <c r="E1060" s="116" t="s">
        <v>0</v>
      </c>
      <c r="F1060" s="117" t="s">
        <v>1715</v>
      </c>
      <c r="H1060" s="118">
        <v>-9.6</v>
      </c>
      <c r="I1060" s="118"/>
      <c r="J1060" s="118"/>
      <c r="L1060" s="115"/>
      <c r="M1060" s="119"/>
      <c r="N1060" s="120"/>
      <c r="O1060" s="120"/>
      <c r="P1060" s="120"/>
      <c r="Q1060" s="120"/>
      <c r="R1060" s="120"/>
      <c r="S1060" s="120"/>
      <c r="T1060" s="121"/>
      <c r="AT1060" s="116" t="s">
        <v>117</v>
      </c>
      <c r="AU1060" s="116" t="s">
        <v>116</v>
      </c>
      <c r="AV1060" s="9" t="s">
        <v>116</v>
      </c>
      <c r="AW1060" s="9" t="s">
        <v>15</v>
      </c>
      <c r="AX1060" s="9" t="s">
        <v>41</v>
      </c>
      <c r="AY1060" s="116" t="s">
        <v>109</v>
      </c>
    </row>
    <row r="1061" spans="1:65" s="10" customFormat="1" x14ac:dyDescent="0.2">
      <c r="B1061" s="122"/>
      <c r="D1061" s="109" t="s">
        <v>117</v>
      </c>
      <c r="E1061" s="123" t="s">
        <v>0</v>
      </c>
      <c r="F1061" s="124" t="s">
        <v>121</v>
      </c>
      <c r="H1061" s="125">
        <v>21.89</v>
      </c>
      <c r="I1061" s="125"/>
      <c r="J1061" s="125"/>
      <c r="L1061" s="122"/>
      <c r="M1061" s="126"/>
      <c r="N1061" s="127"/>
      <c r="O1061" s="127"/>
      <c r="P1061" s="127"/>
      <c r="Q1061" s="127"/>
      <c r="R1061" s="127"/>
      <c r="S1061" s="127"/>
      <c r="T1061" s="128"/>
      <c r="AT1061" s="123" t="s">
        <v>117</v>
      </c>
      <c r="AU1061" s="123" t="s">
        <v>116</v>
      </c>
      <c r="AV1061" s="10" t="s">
        <v>115</v>
      </c>
      <c r="AW1061" s="10" t="s">
        <v>15</v>
      </c>
      <c r="AX1061" s="10" t="s">
        <v>42</v>
      </c>
      <c r="AY1061" s="123" t="s">
        <v>109</v>
      </c>
    </row>
    <row r="1062" spans="1:65" s="2" customFormat="1" ht="33" customHeight="1" x14ac:dyDescent="0.2">
      <c r="A1062" s="20"/>
      <c r="B1062" s="95"/>
      <c r="C1062" s="96">
        <v>328</v>
      </c>
      <c r="D1062" s="96" t="s">
        <v>111</v>
      </c>
      <c r="E1062" s="97" t="s">
        <v>1716</v>
      </c>
      <c r="F1062" s="98" t="s">
        <v>1717</v>
      </c>
      <c r="G1062" s="99" t="s">
        <v>214</v>
      </c>
      <c r="H1062" s="100">
        <v>8.1</v>
      </c>
      <c r="I1062" s="100"/>
      <c r="J1062" s="190">
        <f t="shared" ref="J1062" si="210">SUM(H1062*I1062)</f>
        <v>0</v>
      </c>
      <c r="K1062" s="101"/>
      <c r="L1062" s="21"/>
      <c r="M1062" s="102" t="s">
        <v>0</v>
      </c>
      <c r="N1062" s="103" t="s">
        <v>24</v>
      </c>
      <c r="O1062" s="104">
        <v>0</v>
      </c>
      <c r="P1062" s="104">
        <f>O1062*H1062</f>
        <v>0</v>
      </c>
      <c r="Q1062" s="104">
        <v>0</v>
      </c>
      <c r="R1062" s="104">
        <f>Q1062*H1062</f>
        <v>0</v>
      </c>
      <c r="S1062" s="104">
        <v>0</v>
      </c>
      <c r="T1062" s="105">
        <f>S1062*H1062</f>
        <v>0</v>
      </c>
      <c r="U1062" s="20"/>
      <c r="V1062" s="20"/>
      <c r="W1062" s="20"/>
      <c r="X1062" s="20"/>
      <c r="Y1062" s="20"/>
      <c r="Z1062" s="20"/>
      <c r="AA1062" s="20"/>
      <c r="AB1062" s="20"/>
      <c r="AC1062" s="20"/>
      <c r="AD1062" s="20"/>
      <c r="AE1062" s="20"/>
      <c r="AR1062" s="106" t="s">
        <v>190</v>
      </c>
      <c r="AT1062" s="106" t="s">
        <v>111</v>
      </c>
      <c r="AU1062" s="106" t="s">
        <v>116</v>
      </c>
      <c r="AY1062" s="12" t="s">
        <v>109</v>
      </c>
      <c r="BE1062" s="107">
        <f>IF(N1062="základná",J1062,0)</f>
        <v>0</v>
      </c>
      <c r="BF1062" s="107">
        <f>IF(N1062="znížená",J1062,0)</f>
        <v>0</v>
      </c>
      <c r="BG1062" s="107">
        <f>IF(N1062="zákl. prenesená",J1062,0)</f>
        <v>0</v>
      </c>
      <c r="BH1062" s="107">
        <f>IF(N1062="zníž. prenesená",J1062,0)</f>
        <v>0</v>
      </c>
      <c r="BI1062" s="107">
        <f>IF(N1062="nulová",J1062,0)</f>
        <v>0</v>
      </c>
      <c r="BJ1062" s="12" t="s">
        <v>116</v>
      </c>
      <c r="BK1062" s="107">
        <f>ROUND(I1062*H1062,2)</f>
        <v>0</v>
      </c>
      <c r="BL1062" s="12" t="s">
        <v>190</v>
      </c>
      <c r="BM1062" s="106" t="s">
        <v>1718</v>
      </c>
    </row>
    <row r="1063" spans="1:65" s="9" customFormat="1" x14ac:dyDescent="0.2">
      <c r="B1063" s="115"/>
      <c r="D1063" s="109" t="s">
        <v>117</v>
      </c>
      <c r="E1063" s="116" t="s">
        <v>0</v>
      </c>
      <c r="F1063" s="117" t="s">
        <v>1719</v>
      </c>
      <c r="H1063" s="118">
        <v>8.1</v>
      </c>
      <c r="I1063" s="118"/>
      <c r="J1063" s="118"/>
      <c r="L1063" s="115"/>
      <c r="M1063" s="119"/>
      <c r="N1063" s="120"/>
      <c r="O1063" s="120"/>
      <c r="P1063" s="120"/>
      <c r="Q1063" s="120"/>
      <c r="R1063" s="120"/>
      <c r="S1063" s="120"/>
      <c r="T1063" s="121"/>
      <c r="AT1063" s="116" t="s">
        <v>117</v>
      </c>
      <c r="AU1063" s="116" t="s">
        <v>116</v>
      </c>
      <c r="AV1063" s="9" t="s">
        <v>116</v>
      </c>
      <c r="AW1063" s="9" t="s">
        <v>15</v>
      </c>
      <c r="AX1063" s="9" t="s">
        <v>41</v>
      </c>
      <c r="AY1063" s="116" t="s">
        <v>109</v>
      </c>
    </row>
    <row r="1064" spans="1:65" s="10" customFormat="1" x14ac:dyDescent="0.2">
      <c r="B1064" s="122"/>
      <c r="D1064" s="109" t="s">
        <v>117</v>
      </c>
      <c r="E1064" s="123" t="s">
        <v>0</v>
      </c>
      <c r="F1064" s="124" t="s">
        <v>121</v>
      </c>
      <c r="H1064" s="125">
        <v>8.1</v>
      </c>
      <c r="I1064" s="125"/>
      <c r="J1064" s="125"/>
      <c r="L1064" s="122"/>
      <c r="M1064" s="126"/>
      <c r="N1064" s="127"/>
      <c r="O1064" s="127"/>
      <c r="P1064" s="127"/>
      <c r="Q1064" s="127"/>
      <c r="R1064" s="127"/>
      <c r="S1064" s="127"/>
      <c r="T1064" s="128"/>
      <c r="AT1064" s="123" t="s">
        <v>117</v>
      </c>
      <c r="AU1064" s="123" t="s">
        <v>116</v>
      </c>
      <c r="AV1064" s="10" t="s">
        <v>115</v>
      </c>
      <c r="AW1064" s="10" t="s">
        <v>15</v>
      </c>
      <c r="AX1064" s="10" t="s">
        <v>42</v>
      </c>
      <c r="AY1064" s="123" t="s">
        <v>109</v>
      </c>
    </row>
    <row r="1065" spans="1:65" s="2" customFormat="1" ht="16.5" customHeight="1" x14ac:dyDescent="0.2">
      <c r="A1065" s="20"/>
      <c r="B1065" s="95"/>
      <c r="C1065" s="136">
        <v>329</v>
      </c>
      <c r="D1065" s="136" t="s">
        <v>216</v>
      </c>
      <c r="E1065" s="137" t="s">
        <v>1720</v>
      </c>
      <c r="F1065" s="138" t="s">
        <v>1721</v>
      </c>
      <c r="G1065" s="139" t="s">
        <v>214</v>
      </c>
      <c r="H1065" s="140">
        <v>8.4239999999999995</v>
      </c>
      <c r="I1065" s="140"/>
      <c r="J1065" s="140">
        <f t="shared" ref="J1065" si="211">SUM(H1065*I1065)</f>
        <v>0</v>
      </c>
      <c r="K1065" s="141"/>
      <c r="L1065" s="142"/>
      <c r="M1065" s="143" t="s">
        <v>0</v>
      </c>
      <c r="N1065" s="144" t="s">
        <v>24</v>
      </c>
      <c r="O1065" s="104">
        <v>0</v>
      </c>
      <c r="P1065" s="104">
        <f>O1065*H1065</f>
        <v>0</v>
      </c>
      <c r="Q1065" s="104">
        <v>0</v>
      </c>
      <c r="R1065" s="104">
        <f>Q1065*H1065</f>
        <v>0</v>
      </c>
      <c r="S1065" s="104">
        <v>0</v>
      </c>
      <c r="T1065" s="105">
        <f>S1065*H1065</f>
        <v>0</v>
      </c>
      <c r="U1065" s="20"/>
      <c r="V1065" s="20"/>
      <c r="W1065" s="20"/>
      <c r="X1065" s="20"/>
      <c r="Y1065" s="20"/>
      <c r="Z1065" s="20"/>
      <c r="AA1065" s="20"/>
      <c r="AB1065" s="20"/>
      <c r="AC1065" s="20"/>
      <c r="AD1065" s="20"/>
      <c r="AE1065" s="20"/>
      <c r="AR1065" s="106" t="s">
        <v>305</v>
      </c>
      <c r="AT1065" s="106" t="s">
        <v>216</v>
      </c>
      <c r="AU1065" s="106" t="s">
        <v>116</v>
      </c>
      <c r="AY1065" s="12" t="s">
        <v>109</v>
      </c>
      <c r="BE1065" s="107">
        <f>IF(N1065="základná",J1065,0)</f>
        <v>0</v>
      </c>
      <c r="BF1065" s="107">
        <f>IF(N1065="znížená",J1065,0)</f>
        <v>0</v>
      </c>
      <c r="BG1065" s="107">
        <f>IF(N1065="zákl. prenesená",J1065,0)</f>
        <v>0</v>
      </c>
      <c r="BH1065" s="107">
        <f>IF(N1065="zníž. prenesená",J1065,0)</f>
        <v>0</v>
      </c>
      <c r="BI1065" s="107">
        <f>IF(N1065="nulová",J1065,0)</f>
        <v>0</v>
      </c>
      <c r="BJ1065" s="12" t="s">
        <v>116</v>
      </c>
      <c r="BK1065" s="107">
        <f>ROUND(I1065*H1065,2)</f>
        <v>0</v>
      </c>
      <c r="BL1065" s="12" t="s">
        <v>190</v>
      </c>
      <c r="BM1065" s="106" t="s">
        <v>1722</v>
      </c>
    </row>
    <row r="1066" spans="1:65" s="9" customFormat="1" x14ac:dyDescent="0.2">
      <c r="B1066" s="115"/>
      <c r="D1066" s="109" t="s">
        <v>117</v>
      </c>
      <c r="E1066" s="116" t="s">
        <v>0</v>
      </c>
      <c r="F1066" s="117" t="s">
        <v>1723</v>
      </c>
      <c r="H1066" s="118">
        <v>8.4239999999999995</v>
      </c>
      <c r="I1066" s="118"/>
      <c r="J1066" s="118"/>
      <c r="L1066" s="115"/>
      <c r="M1066" s="119"/>
      <c r="N1066" s="120"/>
      <c r="O1066" s="120"/>
      <c r="P1066" s="120"/>
      <c r="Q1066" s="120"/>
      <c r="R1066" s="120"/>
      <c r="S1066" s="120"/>
      <c r="T1066" s="121"/>
      <c r="AT1066" s="116" t="s">
        <v>117</v>
      </c>
      <c r="AU1066" s="116" t="s">
        <v>116</v>
      </c>
      <c r="AV1066" s="9" t="s">
        <v>116</v>
      </c>
      <c r="AW1066" s="9" t="s">
        <v>15</v>
      </c>
      <c r="AX1066" s="9" t="s">
        <v>41</v>
      </c>
      <c r="AY1066" s="116" t="s">
        <v>109</v>
      </c>
    </row>
    <row r="1067" spans="1:65" s="10" customFormat="1" x14ac:dyDescent="0.2">
      <c r="B1067" s="122"/>
      <c r="D1067" s="109" t="s">
        <v>117</v>
      </c>
      <c r="E1067" s="123" t="s">
        <v>0</v>
      </c>
      <c r="F1067" s="124" t="s">
        <v>470</v>
      </c>
      <c r="H1067" s="125">
        <v>8.4239999999999995</v>
      </c>
      <c r="I1067" s="125"/>
      <c r="J1067" s="125"/>
      <c r="L1067" s="122"/>
      <c r="M1067" s="126"/>
      <c r="N1067" s="127"/>
      <c r="O1067" s="127"/>
      <c r="P1067" s="127"/>
      <c r="Q1067" s="127"/>
      <c r="R1067" s="127"/>
      <c r="S1067" s="127"/>
      <c r="T1067" s="128"/>
      <c r="AT1067" s="123" t="s">
        <v>117</v>
      </c>
      <c r="AU1067" s="123" t="s">
        <v>116</v>
      </c>
      <c r="AV1067" s="10" t="s">
        <v>115</v>
      </c>
      <c r="AW1067" s="10" t="s">
        <v>15</v>
      </c>
      <c r="AX1067" s="10" t="s">
        <v>42</v>
      </c>
      <c r="AY1067" s="123" t="s">
        <v>109</v>
      </c>
    </row>
    <row r="1068" spans="1:65" s="2" customFormat="1" ht="33" customHeight="1" x14ac:dyDescent="0.2">
      <c r="A1068" s="20"/>
      <c r="B1068" s="95"/>
      <c r="C1068" s="96">
        <v>330</v>
      </c>
      <c r="D1068" s="96" t="s">
        <v>111</v>
      </c>
      <c r="E1068" s="97" t="s">
        <v>1724</v>
      </c>
      <c r="F1068" s="98" t="s">
        <v>1725</v>
      </c>
      <c r="G1068" s="99" t="s">
        <v>256</v>
      </c>
      <c r="H1068" s="100">
        <v>1</v>
      </c>
      <c r="I1068" s="100"/>
      <c r="J1068" s="190">
        <f t="shared" ref="J1068:J1069" si="212">SUM(H1068*I1068)</f>
        <v>0</v>
      </c>
      <c r="K1068" s="101"/>
      <c r="L1068" s="21"/>
      <c r="M1068" s="102" t="s">
        <v>0</v>
      </c>
      <c r="N1068" s="103" t="s">
        <v>24</v>
      </c>
      <c r="O1068" s="104">
        <v>0</v>
      </c>
      <c r="P1068" s="104">
        <f t="shared" ref="P1068:P1074" si="213">O1068*H1068</f>
        <v>0</v>
      </c>
      <c r="Q1068" s="104">
        <v>0</v>
      </c>
      <c r="R1068" s="104">
        <f t="shared" ref="R1068:R1074" si="214">Q1068*H1068</f>
        <v>0</v>
      </c>
      <c r="S1068" s="104">
        <v>0</v>
      </c>
      <c r="T1068" s="105">
        <f t="shared" ref="T1068:T1074" si="215">S1068*H1068</f>
        <v>0</v>
      </c>
      <c r="U1068" s="20"/>
      <c r="V1068" s="20"/>
      <c r="W1068" s="20"/>
      <c r="X1068" s="20"/>
      <c r="Y1068" s="20"/>
      <c r="Z1068" s="20"/>
      <c r="AA1068" s="20"/>
      <c r="AB1068" s="20"/>
      <c r="AC1068" s="20"/>
      <c r="AD1068" s="20"/>
      <c r="AE1068" s="20"/>
      <c r="AR1068" s="106" t="s">
        <v>190</v>
      </c>
      <c r="AT1068" s="106" t="s">
        <v>111</v>
      </c>
      <c r="AU1068" s="106" t="s">
        <v>116</v>
      </c>
      <c r="AY1068" s="12" t="s">
        <v>109</v>
      </c>
      <c r="BE1068" s="107">
        <f t="shared" ref="BE1068:BE1074" si="216">IF(N1068="základná",J1068,0)</f>
        <v>0</v>
      </c>
      <c r="BF1068" s="107">
        <f t="shared" ref="BF1068:BF1074" si="217">IF(N1068="znížená",J1068,0)</f>
        <v>0</v>
      </c>
      <c r="BG1068" s="107">
        <f t="shared" ref="BG1068:BG1074" si="218">IF(N1068="zákl. prenesená",J1068,0)</f>
        <v>0</v>
      </c>
      <c r="BH1068" s="107">
        <f t="shared" ref="BH1068:BH1074" si="219">IF(N1068="zníž. prenesená",J1068,0)</f>
        <v>0</v>
      </c>
      <c r="BI1068" s="107">
        <f t="shared" ref="BI1068:BI1074" si="220">IF(N1068="nulová",J1068,0)</f>
        <v>0</v>
      </c>
      <c r="BJ1068" s="12" t="s">
        <v>116</v>
      </c>
      <c r="BK1068" s="107">
        <f t="shared" ref="BK1068:BK1074" si="221">ROUND(I1068*H1068,2)</f>
        <v>0</v>
      </c>
      <c r="BL1068" s="12" t="s">
        <v>190</v>
      </c>
      <c r="BM1068" s="106" t="s">
        <v>1726</v>
      </c>
    </row>
    <row r="1069" spans="1:65" s="2" customFormat="1" ht="37.9" customHeight="1" x14ac:dyDescent="0.2">
      <c r="A1069" s="20"/>
      <c r="B1069" s="95"/>
      <c r="C1069" s="96">
        <v>331</v>
      </c>
      <c r="D1069" s="136" t="s">
        <v>216</v>
      </c>
      <c r="E1069" s="137" t="s">
        <v>1727</v>
      </c>
      <c r="F1069" s="138" t="s">
        <v>1728</v>
      </c>
      <c r="G1069" s="139" t="s">
        <v>256</v>
      </c>
      <c r="H1069" s="140">
        <v>1</v>
      </c>
      <c r="I1069" s="140"/>
      <c r="J1069" s="140">
        <f t="shared" si="212"/>
        <v>0</v>
      </c>
      <c r="K1069" s="141"/>
      <c r="L1069" s="142"/>
      <c r="M1069" s="143" t="s">
        <v>0</v>
      </c>
      <c r="N1069" s="144" t="s">
        <v>24</v>
      </c>
      <c r="O1069" s="104">
        <v>0</v>
      </c>
      <c r="P1069" s="104">
        <f t="shared" si="213"/>
        <v>0</v>
      </c>
      <c r="Q1069" s="104">
        <v>0</v>
      </c>
      <c r="R1069" s="104">
        <f t="shared" si="214"/>
        <v>0</v>
      </c>
      <c r="S1069" s="104">
        <v>0</v>
      </c>
      <c r="T1069" s="105">
        <f t="shared" si="215"/>
        <v>0</v>
      </c>
      <c r="U1069" s="20"/>
      <c r="V1069" s="20"/>
      <c r="W1069" s="20"/>
      <c r="X1069" s="20"/>
      <c r="Y1069" s="20"/>
      <c r="Z1069" s="20"/>
      <c r="AA1069" s="20"/>
      <c r="AB1069" s="20"/>
      <c r="AC1069" s="20"/>
      <c r="AD1069" s="20"/>
      <c r="AE1069" s="20"/>
      <c r="AR1069" s="106" t="s">
        <v>305</v>
      </c>
      <c r="AT1069" s="106" t="s">
        <v>216</v>
      </c>
      <c r="AU1069" s="106" t="s">
        <v>116</v>
      </c>
      <c r="AY1069" s="12" t="s">
        <v>109</v>
      </c>
      <c r="BE1069" s="107">
        <f t="shared" si="216"/>
        <v>0</v>
      </c>
      <c r="BF1069" s="107">
        <f t="shared" si="217"/>
        <v>0</v>
      </c>
      <c r="BG1069" s="107">
        <f t="shared" si="218"/>
        <v>0</v>
      </c>
      <c r="BH1069" s="107">
        <f t="shared" si="219"/>
        <v>0</v>
      </c>
      <c r="BI1069" s="107">
        <f t="shared" si="220"/>
        <v>0</v>
      </c>
      <c r="BJ1069" s="12" t="s">
        <v>116</v>
      </c>
      <c r="BK1069" s="107">
        <f t="shared" si="221"/>
        <v>0</v>
      </c>
      <c r="BL1069" s="12" t="s">
        <v>190</v>
      </c>
      <c r="BM1069" s="106" t="s">
        <v>1729</v>
      </c>
    </row>
    <row r="1070" spans="1:65" s="2" customFormat="1" ht="37.9" customHeight="1" x14ac:dyDescent="0.2">
      <c r="A1070" s="20"/>
      <c r="B1070" s="95"/>
      <c r="C1070" s="96">
        <v>332</v>
      </c>
      <c r="D1070" s="96" t="s">
        <v>111</v>
      </c>
      <c r="E1070" s="97" t="s">
        <v>1730</v>
      </c>
      <c r="F1070" s="98" t="s">
        <v>1731</v>
      </c>
      <c r="G1070" s="99" t="s">
        <v>256</v>
      </c>
      <c r="H1070" s="100">
        <v>5</v>
      </c>
      <c r="I1070" s="100"/>
      <c r="J1070" s="190">
        <f t="shared" ref="J1070:J1071" si="222">SUM(H1070*I1070)</f>
        <v>0</v>
      </c>
      <c r="K1070" s="101"/>
      <c r="L1070" s="21"/>
      <c r="M1070" s="102" t="s">
        <v>0</v>
      </c>
      <c r="N1070" s="103" t="s">
        <v>24</v>
      </c>
      <c r="O1070" s="104">
        <v>0</v>
      </c>
      <c r="P1070" s="104">
        <f t="shared" si="213"/>
        <v>0</v>
      </c>
      <c r="Q1070" s="104">
        <v>0</v>
      </c>
      <c r="R1070" s="104">
        <f t="shared" si="214"/>
        <v>0</v>
      </c>
      <c r="S1070" s="104">
        <v>0</v>
      </c>
      <c r="T1070" s="105">
        <f t="shared" si="215"/>
        <v>0</v>
      </c>
      <c r="U1070" s="20"/>
      <c r="V1070" s="20"/>
      <c r="W1070" s="20"/>
      <c r="X1070" s="20"/>
      <c r="Y1070" s="20"/>
      <c r="Z1070" s="20"/>
      <c r="AA1070" s="20"/>
      <c r="AB1070" s="20"/>
      <c r="AC1070" s="20"/>
      <c r="AD1070" s="20"/>
      <c r="AE1070" s="20"/>
      <c r="AR1070" s="106" t="s">
        <v>190</v>
      </c>
      <c r="AT1070" s="106" t="s">
        <v>111</v>
      </c>
      <c r="AU1070" s="106" t="s">
        <v>116</v>
      </c>
      <c r="AY1070" s="12" t="s">
        <v>109</v>
      </c>
      <c r="BE1070" s="107">
        <f t="shared" si="216"/>
        <v>0</v>
      </c>
      <c r="BF1070" s="107">
        <f t="shared" si="217"/>
        <v>0</v>
      </c>
      <c r="BG1070" s="107">
        <f t="shared" si="218"/>
        <v>0</v>
      </c>
      <c r="BH1070" s="107">
        <f t="shared" si="219"/>
        <v>0</v>
      </c>
      <c r="BI1070" s="107">
        <f t="shared" si="220"/>
        <v>0</v>
      </c>
      <c r="BJ1070" s="12" t="s">
        <v>116</v>
      </c>
      <c r="BK1070" s="107">
        <f t="shared" si="221"/>
        <v>0</v>
      </c>
      <c r="BL1070" s="12" t="s">
        <v>190</v>
      </c>
      <c r="BM1070" s="106" t="s">
        <v>1732</v>
      </c>
    </row>
    <row r="1071" spans="1:65" s="2" customFormat="1" ht="37.9" customHeight="1" x14ac:dyDescent="0.2">
      <c r="A1071" s="20"/>
      <c r="B1071" s="95"/>
      <c r="C1071" s="96">
        <v>333</v>
      </c>
      <c r="D1071" s="136" t="s">
        <v>216</v>
      </c>
      <c r="E1071" s="137" t="s">
        <v>1733</v>
      </c>
      <c r="F1071" s="138" t="s">
        <v>1734</v>
      </c>
      <c r="G1071" s="139" t="s">
        <v>256</v>
      </c>
      <c r="H1071" s="140">
        <v>5</v>
      </c>
      <c r="I1071" s="140"/>
      <c r="J1071" s="140">
        <f t="shared" si="222"/>
        <v>0</v>
      </c>
      <c r="K1071" s="141"/>
      <c r="L1071" s="142"/>
      <c r="M1071" s="143" t="s">
        <v>0</v>
      </c>
      <c r="N1071" s="144" t="s">
        <v>24</v>
      </c>
      <c r="O1071" s="104">
        <v>0</v>
      </c>
      <c r="P1071" s="104">
        <f t="shared" si="213"/>
        <v>0</v>
      </c>
      <c r="Q1071" s="104">
        <v>0</v>
      </c>
      <c r="R1071" s="104">
        <f t="shared" si="214"/>
        <v>0</v>
      </c>
      <c r="S1071" s="104">
        <v>0</v>
      </c>
      <c r="T1071" s="105">
        <f t="shared" si="215"/>
        <v>0</v>
      </c>
      <c r="U1071" s="20"/>
      <c r="V1071" s="20"/>
      <c r="W1071" s="20"/>
      <c r="X1071" s="20"/>
      <c r="Y1071" s="20"/>
      <c r="Z1071" s="20"/>
      <c r="AA1071" s="20"/>
      <c r="AB1071" s="20"/>
      <c r="AC1071" s="20"/>
      <c r="AD1071" s="20"/>
      <c r="AE1071" s="20"/>
      <c r="AR1071" s="106" t="s">
        <v>305</v>
      </c>
      <c r="AT1071" s="106" t="s">
        <v>216</v>
      </c>
      <c r="AU1071" s="106" t="s">
        <v>116</v>
      </c>
      <c r="AY1071" s="12" t="s">
        <v>109</v>
      </c>
      <c r="BE1071" s="107">
        <f t="shared" si="216"/>
        <v>0</v>
      </c>
      <c r="BF1071" s="107">
        <f t="shared" si="217"/>
        <v>0</v>
      </c>
      <c r="BG1071" s="107">
        <f t="shared" si="218"/>
        <v>0</v>
      </c>
      <c r="BH1071" s="107">
        <f t="shared" si="219"/>
        <v>0</v>
      </c>
      <c r="BI1071" s="107">
        <f t="shared" si="220"/>
        <v>0</v>
      </c>
      <c r="BJ1071" s="12" t="s">
        <v>116</v>
      </c>
      <c r="BK1071" s="107">
        <f t="shared" si="221"/>
        <v>0</v>
      </c>
      <c r="BL1071" s="12" t="s">
        <v>190</v>
      </c>
      <c r="BM1071" s="106" t="s">
        <v>1735</v>
      </c>
    </row>
    <row r="1072" spans="1:65" s="2" customFormat="1" ht="37.9" customHeight="1" x14ac:dyDescent="0.2">
      <c r="A1072" s="20"/>
      <c r="B1072" s="95"/>
      <c r="C1072" s="96">
        <v>334</v>
      </c>
      <c r="D1072" s="96" t="s">
        <v>111</v>
      </c>
      <c r="E1072" s="97" t="s">
        <v>1736</v>
      </c>
      <c r="F1072" s="98" t="s">
        <v>1737</v>
      </c>
      <c r="G1072" s="99" t="s">
        <v>256</v>
      </c>
      <c r="H1072" s="100">
        <v>6</v>
      </c>
      <c r="I1072" s="100"/>
      <c r="J1072" s="190">
        <f t="shared" ref="J1072:J1073" si="223">SUM(H1072*I1072)</f>
        <v>0</v>
      </c>
      <c r="K1072" s="101"/>
      <c r="L1072" s="21"/>
      <c r="M1072" s="102" t="s">
        <v>0</v>
      </c>
      <c r="N1072" s="103" t="s">
        <v>24</v>
      </c>
      <c r="O1072" s="104">
        <v>0</v>
      </c>
      <c r="P1072" s="104">
        <f t="shared" si="213"/>
        <v>0</v>
      </c>
      <c r="Q1072" s="104">
        <v>0</v>
      </c>
      <c r="R1072" s="104">
        <f t="shared" si="214"/>
        <v>0</v>
      </c>
      <c r="S1072" s="104">
        <v>0</v>
      </c>
      <c r="T1072" s="105">
        <f t="shared" si="215"/>
        <v>0</v>
      </c>
      <c r="U1072" s="20"/>
      <c r="V1072" s="20"/>
      <c r="W1072" s="20"/>
      <c r="X1072" s="20"/>
      <c r="Y1072" s="20"/>
      <c r="Z1072" s="20"/>
      <c r="AA1072" s="20"/>
      <c r="AB1072" s="20"/>
      <c r="AC1072" s="20"/>
      <c r="AD1072" s="20"/>
      <c r="AE1072" s="20"/>
      <c r="AR1072" s="106" t="s">
        <v>190</v>
      </c>
      <c r="AT1072" s="106" t="s">
        <v>111</v>
      </c>
      <c r="AU1072" s="106" t="s">
        <v>116</v>
      </c>
      <c r="AY1072" s="12" t="s">
        <v>109</v>
      </c>
      <c r="BE1072" s="107">
        <f t="shared" si="216"/>
        <v>0</v>
      </c>
      <c r="BF1072" s="107">
        <f t="shared" si="217"/>
        <v>0</v>
      </c>
      <c r="BG1072" s="107">
        <f t="shared" si="218"/>
        <v>0</v>
      </c>
      <c r="BH1072" s="107">
        <f t="shared" si="219"/>
        <v>0</v>
      </c>
      <c r="BI1072" s="107">
        <f t="shared" si="220"/>
        <v>0</v>
      </c>
      <c r="BJ1072" s="12" t="s">
        <v>116</v>
      </c>
      <c r="BK1072" s="107">
        <f t="shared" si="221"/>
        <v>0</v>
      </c>
      <c r="BL1072" s="12" t="s">
        <v>190</v>
      </c>
      <c r="BM1072" s="106" t="s">
        <v>1738</v>
      </c>
    </row>
    <row r="1073" spans="1:65" s="2" customFormat="1" ht="33" customHeight="1" x14ac:dyDescent="0.2">
      <c r="A1073" s="20"/>
      <c r="B1073" s="95"/>
      <c r="C1073" s="96">
        <v>335</v>
      </c>
      <c r="D1073" s="136" t="s">
        <v>216</v>
      </c>
      <c r="E1073" s="137" t="s">
        <v>1739</v>
      </c>
      <c r="F1073" s="138" t="s">
        <v>1740</v>
      </c>
      <c r="G1073" s="139" t="s">
        <v>256</v>
      </c>
      <c r="H1073" s="140">
        <v>6</v>
      </c>
      <c r="I1073" s="140"/>
      <c r="J1073" s="140">
        <f t="shared" si="223"/>
        <v>0</v>
      </c>
      <c r="K1073" s="141"/>
      <c r="L1073" s="142"/>
      <c r="M1073" s="143" t="s">
        <v>0</v>
      </c>
      <c r="N1073" s="144" t="s">
        <v>24</v>
      </c>
      <c r="O1073" s="104">
        <v>0</v>
      </c>
      <c r="P1073" s="104">
        <f t="shared" si="213"/>
        <v>0</v>
      </c>
      <c r="Q1073" s="104">
        <v>0</v>
      </c>
      <c r="R1073" s="104">
        <f t="shared" si="214"/>
        <v>0</v>
      </c>
      <c r="S1073" s="104">
        <v>0</v>
      </c>
      <c r="T1073" s="105">
        <f t="shared" si="215"/>
        <v>0</v>
      </c>
      <c r="U1073" s="20"/>
      <c r="V1073" s="20"/>
      <c r="W1073" s="20"/>
      <c r="X1073" s="20"/>
      <c r="Y1073" s="20"/>
      <c r="Z1073" s="20"/>
      <c r="AA1073" s="20"/>
      <c r="AB1073" s="20"/>
      <c r="AC1073" s="20"/>
      <c r="AD1073" s="20"/>
      <c r="AE1073" s="20"/>
      <c r="AR1073" s="106" t="s">
        <v>305</v>
      </c>
      <c r="AT1073" s="106" t="s">
        <v>216</v>
      </c>
      <c r="AU1073" s="106" t="s">
        <v>116</v>
      </c>
      <c r="AY1073" s="12" t="s">
        <v>109</v>
      </c>
      <c r="BE1073" s="107">
        <f t="shared" si="216"/>
        <v>0</v>
      </c>
      <c r="BF1073" s="107">
        <f t="shared" si="217"/>
        <v>0</v>
      </c>
      <c r="BG1073" s="107">
        <f t="shared" si="218"/>
        <v>0</v>
      </c>
      <c r="BH1073" s="107">
        <f t="shared" si="219"/>
        <v>0</v>
      </c>
      <c r="BI1073" s="107">
        <f t="shared" si="220"/>
        <v>0</v>
      </c>
      <c r="BJ1073" s="12" t="s">
        <v>116</v>
      </c>
      <c r="BK1073" s="107">
        <f t="shared" si="221"/>
        <v>0</v>
      </c>
      <c r="BL1073" s="12" t="s">
        <v>190</v>
      </c>
      <c r="BM1073" s="106" t="s">
        <v>1741</v>
      </c>
    </row>
    <row r="1074" spans="1:65" s="2" customFormat="1" ht="24.2" customHeight="1" x14ac:dyDescent="0.2">
      <c r="A1074" s="20"/>
      <c r="B1074" s="95"/>
      <c r="C1074" s="96">
        <v>336</v>
      </c>
      <c r="D1074" s="96" t="s">
        <v>111</v>
      </c>
      <c r="E1074" s="97" t="s">
        <v>1742</v>
      </c>
      <c r="F1074" s="98" t="s">
        <v>1743</v>
      </c>
      <c r="G1074" s="99" t="s">
        <v>256</v>
      </c>
      <c r="H1074" s="100">
        <v>114.4</v>
      </c>
      <c r="I1074" s="100"/>
      <c r="J1074" s="190">
        <f t="shared" ref="J1074" si="224">SUM(H1074*I1074)</f>
        <v>0</v>
      </c>
      <c r="K1074" s="101"/>
      <c r="L1074" s="21"/>
      <c r="M1074" s="102" t="s">
        <v>0</v>
      </c>
      <c r="N1074" s="103" t="s">
        <v>24</v>
      </c>
      <c r="O1074" s="104">
        <v>0</v>
      </c>
      <c r="P1074" s="104">
        <f t="shared" si="213"/>
        <v>0</v>
      </c>
      <c r="Q1074" s="104">
        <v>0</v>
      </c>
      <c r="R1074" s="104">
        <f t="shared" si="214"/>
        <v>0</v>
      </c>
      <c r="S1074" s="104">
        <v>0</v>
      </c>
      <c r="T1074" s="105">
        <f t="shared" si="215"/>
        <v>0</v>
      </c>
      <c r="U1074" s="20"/>
      <c r="V1074" s="20"/>
      <c r="W1074" s="20"/>
      <c r="X1074" s="20"/>
      <c r="Y1074" s="20"/>
      <c r="Z1074" s="20"/>
      <c r="AA1074" s="20"/>
      <c r="AB1074" s="20"/>
      <c r="AC1074" s="20"/>
      <c r="AD1074" s="20"/>
      <c r="AE1074" s="20"/>
      <c r="AR1074" s="106" t="s">
        <v>190</v>
      </c>
      <c r="AT1074" s="106" t="s">
        <v>111</v>
      </c>
      <c r="AU1074" s="106" t="s">
        <v>116</v>
      </c>
      <c r="AY1074" s="12" t="s">
        <v>109</v>
      </c>
      <c r="BE1074" s="107">
        <f t="shared" si="216"/>
        <v>0</v>
      </c>
      <c r="BF1074" s="107">
        <f t="shared" si="217"/>
        <v>0</v>
      </c>
      <c r="BG1074" s="107">
        <f t="shared" si="218"/>
        <v>0</v>
      </c>
      <c r="BH1074" s="107">
        <f t="shared" si="219"/>
        <v>0</v>
      </c>
      <c r="BI1074" s="107">
        <f t="shared" si="220"/>
        <v>0</v>
      </c>
      <c r="BJ1074" s="12" t="s">
        <v>116</v>
      </c>
      <c r="BK1074" s="107">
        <f t="shared" si="221"/>
        <v>0</v>
      </c>
      <c r="BL1074" s="12" t="s">
        <v>190</v>
      </c>
      <c r="BM1074" s="106" t="s">
        <v>1744</v>
      </c>
    </row>
    <row r="1075" spans="1:65" s="9" customFormat="1" x14ac:dyDescent="0.2">
      <c r="B1075" s="115"/>
      <c r="D1075" s="109" t="s">
        <v>117</v>
      </c>
      <c r="E1075" s="116" t="s">
        <v>0</v>
      </c>
      <c r="F1075" s="117" t="s">
        <v>1745</v>
      </c>
      <c r="H1075" s="118">
        <v>114.4</v>
      </c>
      <c r="I1075" s="118"/>
      <c r="J1075" s="118"/>
      <c r="L1075" s="115"/>
      <c r="M1075" s="119"/>
      <c r="N1075" s="120"/>
      <c r="O1075" s="120"/>
      <c r="P1075" s="120"/>
      <c r="Q1075" s="120"/>
      <c r="R1075" s="120"/>
      <c r="S1075" s="120"/>
      <c r="T1075" s="121"/>
      <c r="AT1075" s="116" t="s">
        <v>117</v>
      </c>
      <c r="AU1075" s="116" t="s">
        <v>116</v>
      </c>
      <c r="AV1075" s="9" t="s">
        <v>116</v>
      </c>
      <c r="AW1075" s="9" t="s">
        <v>15</v>
      </c>
      <c r="AX1075" s="9" t="s">
        <v>41</v>
      </c>
      <c r="AY1075" s="116" t="s">
        <v>109</v>
      </c>
    </row>
    <row r="1076" spans="1:65" s="10" customFormat="1" x14ac:dyDescent="0.2">
      <c r="B1076" s="122"/>
      <c r="D1076" s="109" t="s">
        <v>117</v>
      </c>
      <c r="E1076" s="123" t="s">
        <v>0</v>
      </c>
      <c r="F1076" s="124" t="s">
        <v>121</v>
      </c>
      <c r="H1076" s="125">
        <v>114.4</v>
      </c>
      <c r="I1076" s="125"/>
      <c r="J1076" s="125"/>
      <c r="L1076" s="122"/>
      <c r="M1076" s="126"/>
      <c r="N1076" s="127"/>
      <c r="O1076" s="127"/>
      <c r="P1076" s="127"/>
      <c r="Q1076" s="127"/>
      <c r="R1076" s="127"/>
      <c r="S1076" s="127"/>
      <c r="T1076" s="128"/>
      <c r="AT1076" s="123" t="s">
        <v>117</v>
      </c>
      <c r="AU1076" s="123" t="s">
        <v>116</v>
      </c>
      <c r="AV1076" s="10" t="s">
        <v>115</v>
      </c>
      <c r="AW1076" s="10" t="s">
        <v>15</v>
      </c>
      <c r="AX1076" s="10" t="s">
        <v>42</v>
      </c>
      <c r="AY1076" s="123" t="s">
        <v>109</v>
      </c>
    </row>
    <row r="1077" spans="1:65" s="2" customFormat="1" ht="33" customHeight="1" x14ac:dyDescent="0.2">
      <c r="A1077" s="20"/>
      <c r="B1077" s="95"/>
      <c r="C1077" s="136">
        <v>337</v>
      </c>
      <c r="D1077" s="136" t="s">
        <v>216</v>
      </c>
      <c r="E1077" s="137" t="s">
        <v>1746</v>
      </c>
      <c r="F1077" s="138" t="s">
        <v>1747</v>
      </c>
      <c r="G1077" s="139" t="s">
        <v>362</v>
      </c>
      <c r="H1077" s="140">
        <v>114.4</v>
      </c>
      <c r="I1077" s="140"/>
      <c r="J1077" s="140">
        <f t="shared" ref="J1077" si="225">SUM(H1077*I1077)</f>
        <v>0</v>
      </c>
      <c r="K1077" s="141"/>
      <c r="L1077" s="142"/>
      <c r="M1077" s="143" t="s">
        <v>0</v>
      </c>
      <c r="N1077" s="144" t="s">
        <v>24</v>
      </c>
      <c r="O1077" s="104">
        <v>0</v>
      </c>
      <c r="P1077" s="104">
        <f>O1077*H1077</f>
        <v>0</v>
      </c>
      <c r="Q1077" s="104">
        <v>0</v>
      </c>
      <c r="R1077" s="104">
        <f>Q1077*H1077</f>
        <v>0</v>
      </c>
      <c r="S1077" s="104">
        <v>0</v>
      </c>
      <c r="T1077" s="105">
        <f>S1077*H1077</f>
        <v>0</v>
      </c>
      <c r="U1077" s="20"/>
      <c r="V1077" s="20"/>
      <c r="W1077" s="20"/>
      <c r="X1077" s="20"/>
      <c r="Y1077" s="20"/>
      <c r="Z1077" s="20"/>
      <c r="AA1077" s="20"/>
      <c r="AB1077" s="20"/>
      <c r="AC1077" s="20"/>
      <c r="AD1077" s="20"/>
      <c r="AE1077" s="20"/>
      <c r="AR1077" s="106" t="s">
        <v>305</v>
      </c>
      <c r="AT1077" s="106" t="s">
        <v>216</v>
      </c>
      <c r="AU1077" s="106" t="s">
        <v>116</v>
      </c>
      <c r="AY1077" s="12" t="s">
        <v>109</v>
      </c>
      <c r="BE1077" s="107">
        <f>IF(N1077="základná",J1077,0)</f>
        <v>0</v>
      </c>
      <c r="BF1077" s="107">
        <f>IF(N1077="znížená",J1077,0)</f>
        <v>0</v>
      </c>
      <c r="BG1077" s="107">
        <f>IF(N1077="zákl. prenesená",J1077,0)</f>
        <v>0</v>
      </c>
      <c r="BH1077" s="107">
        <f>IF(N1077="zníž. prenesená",J1077,0)</f>
        <v>0</v>
      </c>
      <c r="BI1077" s="107">
        <f>IF(N1077="nulová",J1077,0)</f>
        <v>0</v>
      </c>
      <c r="BJ1077" s="12" t="s">
        <v>116</v>
      </c>
      <c r="BK1077" s="107">
        <f>ROUND(I1077*H1077,2)</f>
        <v>0</v>
      </c>
      <c r="BL1077" s="12" t="s">
        <v>190</v>
      </c>
      <c r="BM1077" s="106" t="s">
        <v>1748</v>
      </c>
    </row>
    <row r="1078" spans="1:65" s="2" customFormat="1" ht="49.15" customHeight="1" x14ac:dyDescent="0.2">
      <c r="A1078" s="20"/>
      <c r="B1078" s="95"/>
      <c r="C1078" s="136"/>
      <c r="D1078" s="96" t="s">
        <v>111</v>
      </c>
      <c r="E1078" s="97" t="s">
        <v>1749</v>
      </c>
      <c r="F1078" s="98" t="s">
        <v>1750</v>
      </c>
      <c r="G1078" s="99" t="s">
        <v>256</v>
      </c>
      <c r="H1078" s="100">
        <v>1</v>
      </c>
      <c r="I1078" s="100"/>
      <c r="J1078" s="100">
        <f>ROUND(I1078*H1078,2)</f>
        <v>0</v>
      </c>
      <c r="K1078" s="101"/>
      <c r="L1078" s="21"/>
      <c r="M1078" s="102" t="s">
        <v>0</v>
      </c>
      <c r="N1078" s="103" t="s">
        <v>24</v>
      </c>
      <c r="O1078" s="104">
        <v>0.48258000000000001</v>
      </c>
      <c r="P1078" s="104">
        <f>O1078*H1078</f>
        <v>0.48258000000000001</v>
      </c>
      <c r="Q1078" s="104">
        <v>0</v>
      </c>
      <c r="R1078" s="104">
        <f>Q1078*H1078</f>
        <v>0</v>
      </c>
      <c r="S1078" s="104">
        <v>0</v>
      </c>
      <c r="T1078" s="105">
        <f>S1078*H1078</f>
        <v>0</v>
      </c>
      <c r="U1078" s="20"/>
      <c r="V1078" s="20"/>
      <c r="W1078" s="20"/>
      <c r="X1078" s="20"/>
      <c r="Y1078" s="20"/>
      <c r="Z1078" s="20"/>
      <c r="AA1078" s="20"/>
      <c r="AB1078" s="20"/>
      <c r="AC1078" s="20"/>
      <c r="AD1078" s="20"/>
      <c r="AE1078" s="20"/>
      <c r="AR1078" s="106" t="s">
        <v>190</v>
      </c>
      <c r="AT1078" s="106" t="s">
        <v>111</v>
      </c>
      <c r="AU1078" s="106" t="s">
        <v>116</v>
      </c>
      <c r="AY1078" s="12" t="s">
        <v>109</v>
      </c>
      <c r="BE1078" s="107">
        <f>IF(N1078="základná",J1078,0)</f>
        <v>0</v>
      </c>
      <c r="BF1078" s="107">
        <f>IF(N1078="znížená",J1078,0)</f>
        <v>0</v>
      </c>
      <c r="BG1078" s="107">
        <f>IF(N1078="zákl. prenesená",J1078,0)</f>
        <v>0</v>
      </c>
      <c r="BH1078" s="107">
        <f>IF(N1078="zníž. prenesená",J1078,0)</f>
        <v>0</v>
      </c>
      <c r="BI1078" s="107">
        <f>IF(N1078="nulová",J1078,0)</f>
        <v>0</v>
      </c>
      <c r="BJ1078" s="12" t="s">
        <v>116</v>
      </c>
      <c r="BK1078" s="107">
        <f>ROUND(I1078*H1078,2)</f>
        <v>0</v>
      </c>
      <c r="BL1078" s="12" t="s">
        <v>190</v>
      </c>
      <c r="BM1078" s="106" t="s">
        <v>1751</v>
      </c>
    </row>
    <row r="1079" spans="1:65" s="2" customFormat="1" ht="16.5" customHeight="1" x14ac:dyDescent="0.2">
      <c r="A1079" s="20"/>
      <c r="B1079" s="95"/>
      <c r="C1079" s="136">
        <v>338</v>
      </c>
      <c r="D1079" s="96" t="s">
        <v>111</v>
      </c>
      <c r="E1079" s="97" t="s">
        <v>1752</v>
      </c>
      <c r="F1079" s="98" t="s">
        <v>1753</v>
      </c>
      <c r="G1079" s="99" t="s">
        <v>256</v>
      </c>
      <c r="H1079" s="100">
        <v>1</v>
      </c>
      <c r="I1079" s="100"/>
      <c r="J1079" s="190">
        <f t="shared" ref="J1079:J1080" si="226">SUM(H1079*I1079)</f>
        <v>0</v>
      </c>
      <c r="K1079" s="101"/>
      <c r="L1079" s="21"/>
      <c r="M1079" s="102" t="s">
        <v>0</v>
      </c>
      <c r="N1079" s="103" t="s">
        <v>24</v>
      </c>
      <c r="O1079" s="104">
        <v>0</v>
      </c>
      <c r="P1079" s="104">
        <f>O1079*H1079</f>
        <v>0</v>
      </c>
      <c r="Q1079" s="104">
        <v>0</v>
      </c>
      <c r="R1079" s="104">
        <f>Q1079*H1079</f>
        <v>0</v>
      </c>
      <c r="S1079" s="104">
        <v>0</v>
      </c>
      <c r="T1079" s="105">
        <f>S1079*H1079</f>
        <v>0</v>
      </c>
      <c r="U1079" s="20"/>
      <c r="V1079" s="20"/>
      <c r="W1079" s="20"/>
      <c r="X1079" s="20"/>
      <c r="Y1079" s="20"/>
      <c r="Z1079" s="20"/>
      <c r="AA1079" s="20"/>
      <c r="AB1079" s="20"/>
      <c r="AC1079" s="20"/>
      <c r="AD1079" s="20"/>
      <c r="AE1079" s="20"/>
      <c r="AR1079" s="106" t="s">
        <v>190</v>
      </c>
      <c r="AT1079" s="106" t="s">
        <v>111</v>
      </c>
      <c r="AU1079" s="106" t="s">
        <v>116</v>
      </c>
      <c r="AY1079" s="12" t="s">
        <v>109</v>
      </c>
      <c r="BE1079" s="107">
        <f>IF(N1079="základná",J1079,0)</f>
        <v>0</v>
      </c>
      <c r="BF1079" s="107">
        <f>IF(N1079="znížená",J1079,0)</f>
        <v>0</v>
      </c>
      <c r="BG1079" s="107">
        <f>IF(N1079="zákl. prenesená",J1079,0)</f>
        <v>0</v>
      </c>
      <c r="BH1079" s="107">
        <f>IF(N1079="zníž. prenesená",J1079,0)</f>
        <v>0</v>
      </c>
      <c r="BI1079" s="107">
        <f>IF(N1079="nulová",J1079,0)</f>
        <v>0</v>
      </c>
      <c r="BJ1079" s="12" t="s">
        <v>116</v>
      </c>
      <c r="BK1079" s="107">
        <f>ROUND(I1079*H1079,2)</f>
        <v>0</v>
      </c>
      <c r="BL1079" s="12" t="s">
        <v>190</v>
      </c>
      <c r="BM1079" s="106" t="s">
        <v>1754</v>
      </c>
    </row>
    <row r="1080" spans="1:65" s="2" customFormat="1" ht="16.5" customHeight="1" x14ac:dyDescent="0.2">
      <c r="A1080" s="20"/>
      <c r="B1080" s="95"/>
      <c r="C1080" s="136">
        <v>339</v>
      </c>
      <c r="D1080" s="136" t="s">
        <v>216</v>
      </c>
      <c r="E1080" s="137" t="s">
        <v>1755</v>
      </c>
      <c r="F1080" s="138" t="s">
        <v>1756</v>
      </c>
      <c r="G1080" s="139" t="s">
        <v>256</v>
      </c>
      <c r="H1080" s="140">
        <v>1</v>
      </c>
      <c r="I1080" s="140"/>
      <c r="J1080" s="140">
        <f t="shared" si="226"/>
        <v>0</v>
      </c>
      <c r="K1080" s="141"/>
      <c r="L1080" s="142"/>
      <c r="M1080" s="143" t="s">
        <v>0</v>
      </c>
      <c r="N1080" s="144" t="s">
        <v>24</v>
      </c>
      <c r="O1080" s="104">
        <v>0</v>
      </c>
      <c r="P1080" s="104">
        <f>O1080*H1080</f>
        <v>0</v>
      </c>
      <c r="Q1080" s="104">
        <v>0</v>
      </c>
      <c r="R1080" s="104">
        <f>Q1080*H1080</f>
        <v>0</v>
      </c>
      <c r="S1080" s="104">
        <v>0</v>
      </c>
      <c r="T1080" s="105">
        <f>S1080*H1080</f>
        <v>0</v>
      </c>
      <c r="U1080" s="20"/>
      <c r="V1080" s="20"/>
      <c r="W1080" s="20"/>
      <c r="X1080" s="20"/>
      <c r="Y1080" s="20"/>
      <c r="Z1080" s="20"/>
      <c r="AA1080" s="20"/>
      <c r="AB1080" s="20"/>
      <c r="AC1080" s="20"/>
      <c r="AD1080" s="20"/>
      <c r="AE1080" s="20"/>
      <c r="AR1080" s="106" t="s">
        <v>305</v>
      </c>
      <c r="AT1080" s="106" t="s">
        <v>216</v>
      </c>
      <c r="AU1080" s="106" t="s">
        <v>116</v>
      </c>
      <c r="AY1080" s="12" t="s">
        <v>109</v>
      </c>
      <c r="BE1080" s="107">
        <f>IF(N1080="základná",J1080,0)</f>
        <v>0</v>
      </c>
      <c r="BF1080" s="107">
        <f>IF(N1080="znížená",J1080,0)</f>
        <v>0</v>
      </c>
      <c r="BG1080" s="107">
        <f>IF(N1080="zákl. prenesená",J1080,0)</f>
        <v>0</v>
      </c>
      <c r="BH1080" s="107">
        <f>IF(N1080="zníž. prenesená",J1080,0)</f>
        <v>0</v>
      </c>
      <c r="BI1080" s="107">
        <f>IF(N1080="nulová",J1080,0)</f>
        <v>0</v>
      </c>
      <c r="BJ1080" s="12" t="s">
        <v>116</v>
      </c>
      <c r="BK1080" s="107">
        <f>ROUND(I1080*H1080,2)</f>
        <v>0</v>
      </c>
      <c r="BL1080" s="12" t="s">
        <v>190</v>
      </c>
      <c r="BM1080" s="106" t="s">
        <v>1757</v>
      </c>
    </row>
    <row r="1081" spans="1:65" s="2" customFormat="1" ht="24.2" customHeight="1" x14ac:dyDescent="0.2">
      <c r="A1081" s="20"/>
      <c r="B1081" s="95"/>
      <c r="C1081" s="136">
        <v>340</v>
      </c>
      <c r="D1081" s="96" t="s">
        <v>111</v>
      </c>
      <c r="E1081" s="97" t="s">
        <v>1758</v>
      </c>
      <c r="F1081" s="98" t="s">
        <v>1759</v>
      </c>
      <c r="G1081" s="99" t="s">
        <v>950</v>
      </c>
      <c r="H1081" s="100">
        <v>97.49</v>
      </c>
      <c r="I1081" s="100"/>
      <c r="J1081" s="190">
        <f t="shared" ref="J1081" si="227">SUM(H1081*I1081)</f>
        <v>0</v>
      </c>
      <c r="K1081" s="101"/>
      <c r="L1081" s="21"/>
      <c r="M1081" s="102" t="s">
        <v>0</v>
      </c>
      <c r="N1081" s="103" t="s">
        <v>24</v>
      </c>
      <c r="O1081" s="104">
        <v>0</v>
      </c>
      <c r="P1081" s="104">
        <f>O1081*H1081</f>
        <v>0</v>
      </c>
      <c r="Q1081" s="104">
        <v>0</v>
      </c>
      <c r="R1081" s="104">
        <f>Q1081*H1081</f>
        <v>0</v>
      </c>
      <c r="S1081" s="104">
        <v>0</v>
      </c>
      <c r="T1081" s="105">
        <f>S1081*H1081</f>
        <v>0</v>
      </c>
      <c r="U1081" s="20"/>
      <c r="V1081" s="20"/>
      <c r="W1081" s="20"/>
      <c r="X1081" s="20"/>
      <c r="Y1081" s="20"/>
      <c r="Z1081" s="20"/>
      <c r="AA1081" s="20"/>
      <c r="AB1081" s="20"/>
      <c r="AC1081" s="20"/>
      <c r="AD1081" s="20"/>
      <c r="AE1081" s="20"/>
      <c r="AR1081" s="106" t="s">
        <v>190</v>
      </c>
      <c r="AT1081" s="106" t="s">
        <v>111</v>
      </c>
      <c r="AU1081" s="106" t="s">
        <v>116</v>
      </c>
      <c r="AY1081" s="12" t="s">
        <v>109</v>
      </c>
      <c r="BE1081" s="107">
        <f>IF(N1081="základná",J1081,0)</f>
        <v>0</v>
      </c>
      <c r="BF1081" s="107">
        <f>IF(N1081="znížená",J1081,0)</f>
        <v>0</v>
      </c>
      <c r="BG1081" s="107">
        <f>IF(N1081="zákl. prenesená",J1081,0)</f>
        <v>0</v>
      </c>
      <c r="BH1081" s="107">
        <f>IF(N1081="zníž. prenesená",J1081,0)</f>
        <v>0</v>
      </c>
      <c r="BI1081" s="107">
        <f>IF(N1081="nulová",J1081,0)</f>
        <v>0</v>
      </c>
      <c r="BJ1081" s="12" t="s">
        <v>116</v>
      </c>
      <c r="BK1081" s="107">
        <f>ROUND(I1081*H1081,2)</f>
        <v>0</v>
      </c>
      <c r="BL1081" s="12" t="s">
        <v>190</v>
      </c>
      <c r="BM1081" s="106" t="s">
        <v>1760</v>
      </c>
    </row>
    <row r="1082" spans="1:65" s="7" customFormat="1" ht="22.9" customHeight="1" x14ac:dyDescent="0.2">
      <c r="B1082" s="85"/>
      <c r="D1082" s="86" t="s">
        <v>40</v>
      </c>
      <c r="E1082" s="94" t="s">
        <v>1761</v>
      </c>
      <c r="F1082" s="94" t="s">
        <v>1762</v>
      </c>
      <c r="I1082" s="178"/>
      <c r="J1082" s="180">
        <f>SUM(J1083:J1170)</f>
        <v>0</v>
      </c>
      <c r="L1082" s="85"/>
      <c r="M1082" s="88"/>
      <c r="N1082" s="89"/>
      <c r="O1082" s="89"/>
      <c r="P1082" s="90">
        <f>SUM(P1083:P1170)</f>
        <v>5.1780635999999998</v>
      </c>
      <c r="Q1082" s="89"/>
      <c r="R1082" s="90">
        <f>SUM(R1083:R1170)</f>
        <v>4.1328000000000004E-2</v>
      </c>
      <c r="S1082" s="89"/>
      <c r="T1082" s="91">
        <f>SUM(T1083:T1170)</f>
        <v>0</v>
      </c>
      <c r="AR1082" s="86" t="s">
        <v>116</v>
      </c>
      <c r="AT1082" s="92" t="s">
        <v>40</v>
      </c>
      <c r="AU1082" s="92" t="s">
        <v>42</v>
      </c>
      <c r="AY1082" s="86" t="s">
        <v>109</v>
      </c>
      <c r="BK1082" s="93">
        <f>SUM(BK1083:BK1170)</f>
        <v>0</v>
      </c>
    </row>
    <row r="1083" spans="1:65" s="2" customFormat="1" ht="16.5" customHeight="1" x14ac:dyDescent="0.2">
      <c r="A1083" s="20"/>
      <c r="B1083" s="95"/>
      <c r="C1083" s="96">
        <v>341</v>
      </c>
      <c r="D1083" s="96" t="s">
        <v>111</v>
      </c>
      <c r="E1083" s="97" t="s">
        <v>1763</v>
      </c>
      <c r="F1083" s="98" t="s">
        <v>1764</v>
      </c>
      <c r="G1083" s="99" t="s">
        <v>214</v>
      </c>
      <c r="H1083" s="100">
        <v>294.87400000000002</v>
      </c>
      <c r="I1083" s="100"/>
      <c r="J1083" s="190">
        <f t="shared" ref="J1083" si="228">SUM(H1083*I1083)</f>
        <v>0</v>
      </c>
      <c r="K1083" s="101"/>
      <c r="L1083" s="21"/>
      <c r="M1083" s="102" t="s">
        <v>0</v>
      </c>
      <c r="N1083" s="103" t="s">
        <v>24</v>
      </c>
      <c r="O1083" s="104">
        <v>0</v>
      </c>
      <c r="P1083" s="104">
        <f>O1083*H1083</f>
        <v>0</v>
      </c>
      <c r="Q1083" s="104">
        <v>0</v>
      </c>
      <c r="R1083" s="104">
        <f>Q1083*H1083</f>
        <v>0</v>
      </c>
      <c r="S1083" s="104">
        <v>0</v>
      </c>
      <c r="T1083" s="105">
        <f>S1083*H1083</f>
        <v>0</v>
      </c>
      <c r="U1083" s="20"/>
      <c r="V1083" s="20"/>
      <c r="W1083" s="20"/>
      <c r="X1083" s="20"/>
      <c r="Y1083" s="20"/>
      <c r="Z1083" s="20"/>
      <c r="AA1083" s="20"/>
      <c r="AB1083" s="20"/>
      <c r="AC1083" s="20"/>
      <c r="AD1083" s="20"/>
      <c r="AE1083" s="20"/>
      <c r="AR1083" s="106" t="s">
        <v>190</v>
      </c>
      <c r="AT1083" s="106" t="s">
        <v>111</v>
      </c>
      <c r="AU1083" s="106" t="s">
        <v>116</v>
      </c>
      <c r="AY1083" s="12" t="s">
        <v>109</v>
      </c>
      <c r="BE1083" s="107">
        <f>IF(N1083="základná",J1083,0)</f>
        <v>0</v>
      </c>
      <c r="BF1083" s="107">
        <f>IF(N1083="znížená",J1083,0)</f>
        <v>0</v>
      </c>
      <c r="BG1083" s="107">
        <f>IF(N1083="zákl. prenesená",J1083,0)</f>
        <v>0</v>
      </c>
      <c r="BH1083" s="107">
        <f>IF(N1083="zníž. prenesená",J1083,0)</f>
        <v>0</v>
      </c>
      <c r="BI1083" s="107">
        <f>IF(N1083="nulová",J1083,0)</f>
        <v>0</v>
      </c>
      <c r="BJ1083" s="12" t="s">
        <v>116</v>
      </c>
      <c r="BK1083" s="107">
        <f>ROUND(I1083*H1083,2)</f>
        <v>0</v>
      </c>
      <c r="BL1083" s="12" t="s">
        <v>190</v>
      </c>
      <c r="BM1083" s="106" t="s">
        <v>1765</v>
      </c>
    </row>
    <row r="1084" spans="1:65" s="9" customFormat="1" x14ac:dyDescent="0.2">
      <c r="B1084" s="115"/>
      <c r="D1084" s="109" t="s">
        <v>117</v>
      </c>
      <c r="E1084" s="116" t="s">
        <v>0</v>
      </c>
      <c r="F1084" s="117" t="s">
        <v>1766</v>
      </c>
      <c r="H1084" s="118">
        <v>109.62</v>
      </c>
      <c r="I1084" s="118"/>
      <c r="J1084" s="118"/>
      <c r="L1084" s="115"/>
      <c r="M1084" s="119"/>
      <c r="N1084" s="120"/>
      <c r="O1084" s="120"/>
      <c r="P1084" s="120"/>
      <c r="Q1084" s="120"/>
      <c r="R1084" s="120"/>
      <c r="S1084" s="120"/>
      <c r="T1084" s="121"/>
      <c r="AT1084" s="116" t="s">
        <v>117</v>
      </c>
      <c r="AU1084" s="116" t="s">
        <v>116</v>
      </c>
      <c r="AV1084" s="9" t="s">
        <v>116</v>
      </c>
      <c r="AW1084" s="9" t="s">
        <v>15</v>
      </c>
      <c r="AX1084" s="9" t="s">
        <v>41</v>
      </c>
      <c r="AY1084" s="116" t="s">
        <v>109</v>
      </c>
    </row>
    <row r="1085" spans="1:65" s="9" customFormat="1" x14ac:dyDescent="0.2">
      <c r="B1085" s="115"/>
      <c r="D1085" s="109" t="s">
        <v>117</v>
      </c>
      <c r="E1085" s="116" t="s">
        <v>0</v>
      </c>
      <c r="F1085" s="117" t="s">
        <v>1767</v>
      </c>
      <c r="H1085" s="118">
        <v>27.898</v>
      </c>
      <c r="I1085" s="118"/>
      <c r="J1085" s="118"/>
      <c r="L1085" s="115"/>
      <c r="M1085" s="119"/>
      <c r="N1085" s="120"/>
      <c r="O1085" s="120"/>
      <c r="P1085" s="120"/>
      <c r="Q1085" s="120"/>
      <c r="R1085" s="120"/>
      <c r="S1085" s="120"/>
      <c r="T1085" s="121"/>
      <c r="AT1085" s="116" t="s">
        <v>117</v>
      </c>
      <c r="AU1085" s="116" t="s">
        <v>116</v>
      </c>
      <c r="AV1085" s="9" t="s">
        <v>116</v>
      </c>
      <c r="AW1085" s="9" t="s">
        <v>15</v>
      </c>
      <c r="AX1085" s="9" t="s">
        <v>41</v>
      </c>
      <c r="AY1085" s="116" t="s">
        <v>109</v>
      </c>
    </row>
    <row r="1086" spans="1:65" s="9" customFormat="1" x14ac:dyDescent="0.2">
      <c r="B1086" s="115"/>
      <c r="D1086" s="109" t="s">
        <v>117</v>
      </c>
      <c r="E1086" s="116" t="s">
        <v>0</v>
      </c>
      <c r="F1086" s="117" t="s">
        <v>1768</v>
      </c>
      <c r="H1086" s="118">
        <v>71.253</v>
      </c>
      <c r="I1086" s="118"/>
      <c r="J1086" s="118"/>
      <c r="L1086" s="115"/>
      <c r="M1086" s="119"/>
      <c r="N1086" s="120"/>
      <c r="O1086" s="120"/>
      <c r="P1086" s="120"/>
      <c r="Q1086" s="120"/>
      <c r="R1086" s="120"/>
      <c r="S1086" s="120"/>
      <c r="T1086" s="121"/>
      <c r="AT1086" s="116" t="s">
        <v>117</v>
      </c>
      <c r="AU1086" s="116" t="s">
        <v>116</v>
      </c>
      <c r="AV1086" s="9" t="s">
        <v>116</v>
      </c>
      <c r="AW1086" s="9" t="s">
        <v>15</v>
      </c>
      <c r="AX1086" s="9" t="s">
        <v>41</v>
      </c>
      <c r="AY1086" s="116" t="s">
        <v>109</v>
      </c>
    </row>
    <row r="1087" spans="1:65" s="9" customFormat="1" x14ac:dyDescent="0.2">
      <c r="B1087" s="115"/>
      <c r="D1087" s="109" t="s">
        <v>117</v>
      </c>
      <c r="E1087" s="116" t="s">
        <v>0</v>
      </c>
      <c r="F1087" s="117" t="s">
        <v>1767</v>
      </c>
      <c r="H1087" s="118">
        <v>27.898</v>
      </c>
      <c r="I1087" s="118"/>
      <c r="J1087" s="118"/>
      <c r="L1087" s="115"/>
      <c r="M1087" s="119"/>
      <c r="N1087" s="120"/>
      <c r="O1087" s="120"/>
      <c r="P1087" s="120"/>
      <c r="Q1087" s="120"/>
      <c r="R1087" s="120"/>
      <c r="S1087" s="120"/>
      <c r="T1087" s="121"/>
      <c r="AT1087" s="116" t="s">
        <v>117</v>
      </c>
      <c r="AU1087" s="116" t="s">
        <v>116</v>
      </c>
      <c r="AV1087" s="9" t="s">
        <v>116</v>
      </c>
      <c r="AW1087" s="9" t="s">
        <v>15</v>
      </c>
      <c r="AX1087" s="9" t="s">
        <v>41</v>
      </c>
      <c r="AY1087" s="116" t="s">
        <v>109</v>
      </c>
    </row>
    <row r="1088" spans="1:65" s="9" customFormat="1" x14ac:dyDescent="0.2">
      <c r="B1088" s="115"/>
      <c r="D1088" s="109" t="s">
        <v>117</v>
      </c>
      <c r="E1088" s="116" t="s">
        <v>0</v>
      </c>
      <c r="F1088" s="117" t="s">
        <v>1769</v>
      </c>
      <c r="H1088" s="118">
        <v>7.63</v>
      </c>
      <c r="I1088" s="118"/>
      <c r="J1088" s="118"/>
      <c r="L1088" s="115"/>
      <c r="M1088" s="119"/>
      <c r="N1088" s="120"/>
      <c r="O1088" s="120"/>
      <c r="P1088" s="120"/>
      <c r="Q1088" s="120"/>
      <c r="R1088" s="120"/>
      <c r="S1088" s="120"/>
      <c r="T1088" s="121"/>
      <c r="AT1088" s="116" t="s">
        <v>117</v>
      </c>
      <c r="AU1088" s="116" t="s">
        <v>116</v>
      </c>
      <c r="AV1088" s="9" t="s">
        <v>116</v>
      </c>
      <c r="AW1088" s="9" t="s">
        <v>15</v>
      </c>
      <c r="AX1088" s="9" t="s">
        <v>41</v>
      </c>
      <c r="AY1088" s="116" t="s">
        <v>109</v>
      </c>
    </row>
    <row r="1089" spans="1:65" s="9" customFormat="1" x14ac:dyDescent="0.2">
      <c r="B1089" s="115"/>
      <c r="D1089" s="109" t="s">
        <v>117</v>
      </c>
      <c r="E1089" s="116" t="s">
        <v>0</v>
      </c>
      <c r="F1089" s="117" t="s">
        <v>1770</v>
      </c>
      <c r="H1089" s="118">
        <v>9.66</v>
      </c>
      <c r="I1089" s="118"/>
      <c r="J1089" s="118"/>
      <c r="L1089" s="115"/>
      <c r="M1089" s="119"/>
      <c r="N1089" s="120"/>
      <c r="O1089" s="120"/>
      <c r="P1089" s="120"/>
      <c r="Q1089" s="120"/>
      <c r="R1089" s="120"/>
      <c r="S1089" s="120"/>
      <c r="T1089" s="121"/>
      <c r="AT1089" s="116" t="s">
        <v>117</v>
      </c>
      <c r="AU1089" s="116" t="s">
        <v>116</v>
      </c>
      <c r="AV1089" s="9" t="s">
        <v>116</v>
      </c>
      <c r="AW1089" s="9" t="s">
        <v>15</v>
      </c>
      <c r="AX1089" s="9" t="s">
        <v>41</v>
      </c>
      <c r="AY1089" s="116" t="s">
        <v>109</v>
      </c>
    </row>
    <row r="1090" spans="1:65" s="9" customFormat="1" x14ac:dyDescent="0.2">
      <c r="B1090" s="115"/>
      <c r="D1090" s="109" t="s">
        <v>117</v>
      </c>
      <c r="E1090" s="116" t="s">
        <v>0</v>
      </c>
      <c r="F1090" s="117" t="s">
        <v>1771</v>
      </c>
      <c r="H1090" s="118">
        <v>23.625</v>
      </c>
      <c r="I1090" s="118"/>
      <c r="J1090" s="118"/>
      <c r="L1090" s="115"/>
      <c r="M1090" s="119"/>
      <c r="N1090" s="120"/>
      <c r="O1090" s="120"/>
      <c r="P1090" s="120"/>
      <c r="Q1090" s="120"/>
      <c r="R1090" s="120"/>
      <c r="S1090" s="120"/>
      <c r="T1090" s="121"/>
      <c r="AT1090" s="116" t="s">
        <v>117</v>
      </c>
      <c r="AU1090" s="116" t="s">
        <v>116</v>
      </c>
      <c r="AV1090" s="9" t="s">
        <v>116</v>
      </c>
      <c r="AW1090" s="9" t="s">
        <v>15</v>
      </c>
      <c r="AX1090" s="9" t="s">
        <v>41</v>
      </c>
      <c r="AY1090" s="116" t="s">
        <v>109</v>
      </c>
    </row>
    <row r="1091" spans="1:65" s="9" customFormat="1" x14ac:dyDescent="0.2">
      <c r="B1091" s="115"/>
      <c r="D1091" s="109" t="s">
        <v>117</v>
      </c>
      <c r="E1091" s="116" t="s">
        <v>0</v>
      </c>
      <c r="F1091" s="117" t="s">
        <v>1770</v>
      </c>
      <c r="H1091" s="118">
        <v>9.66</v>
      </c>
      <c r="I1091" s="118"/>
      <c r="J1091" s="118"/>
      <c r="L1091" s="115"/>
      <c r="M1091" s="119"/>
      <c r="N1091" s="120"/>
      <c r="O1091" s="120"/>
      <c r="P1091" s="120"/>
      <c r="Q1091" s="120"/>
      <c r="R1091" s="120"/>
      <c r="S1091" s="120"/>
      <c r="T1091" s="121"/>
      <c r="AT1091" s="116" t="s">
        <v>117</v>
      </c>
      <c r="AU1091" s="116" t="s">
        <v>116</v>
      </c>
      <c r="AV1091" s="9" t="s">
        <v>116</v>
      </c>
      <c r="AW1091" s="9" t="s">
        <v>15</v>
      </c>
      <c r="AX1091" s="9" t="s">
        <v>41</v>
      </c>
      <c r="AY1091" s="116" t="s">
        <v>109</v>
      </c>
    </row>
    <row r="1092" spans="1:65" s="9" customFormat="1" x14ac:dyDescent="0.2">
      <c r="B1092" s="115"/>
      <c r="D1092" s="109" t="s">
        <v>117</v>
      </c>
      <c r="E1092" s="116" t="s">
        <v>0</v>
      </c>
      <c r="F1092" s="117" t="s">
        <v>1769</v>
      </c>
      <c r="H1092" s="118">
        <v>7.63</v>
      </c>
      <c r="I1092" s="118"/>
      <c r="J1092" s="118"/>
      <c r="L1092" s="115"/>
      <c r="M1092" s="119"/>
      <c r="N1092" s="120"/>
      <c r="O1092" s="120"/>
      <c r="P1092" s="120"/>
      <c r="Q1092" s="120"/>
      <c r="R1092" s="120"/>
      <c r="S1092" s="120"/>
      <c r="T1092" s="121"/>
      <c r="AT1092" s="116" t="s">
        <v>117</v>
      </c>
      <c r="AU1092" s="116" t="s">
        <v>116</v>
      </c>
      <c r="AV1092" s="9" t="s">
        <v>116</v>
      </c>
      <c r="AW1092" s="9" t="s">
        <v>15</v>
      </c>
      <c r="AX1092" s="9" t="s">
        <v>41</v>
      </c>
      <c r="AY1092" s="116" t="s">
        <v>109</v>
      </c>
    </row>
    <row r="1093" spans="1:65" s="10" customFormat="1" x14ac:dyDescent="0.2">
      <c r="B1093" s="122"/>
      <c r="D1093" s="109" t="s">
        <v>117</v>
      </c>
      <c r="E1093" s="123" t="s">
        <v>0</v>
      </c>
      <c r="F1093" s="124" t="s">
        <v>121</v>
      </c>
      <c r="H1093" s="125">
        <v>294.87400000000002</v>
      </c>
      <c r="I1093" s="125"/>
      <c r="J1093" s="125"/>
      <c r="L1093" s="122"/>
      <c r="M1093" s="126"/>
      <c r="N1093" s="127"/>
      <c r="O1093" s="127"/>
      <c r="P1093" s="127"/>
      <c r="Q1093" s="127"/>
      <c r="R1093" s="127"/>
      <c r="S1093" s="127"/>
      <c r="T1093" s="128"/>
      <c r="AT1093" s="123" t="s">
        <v>117</v>
      </c>
      <c r="AU1093" s="123" t="s">
        <v>116</v>
      </c>
      <c r="AV1093" s="10" t="s">
        <v>115</v>
      </c>
      <c r="AW1093" s="10" t="s">
        <v>15</v>
      </c>
      <c r="AX1093" s="10" t="s">
        <v>42</v>
      </c>
      <c r="AY1093" s="123" t="s">
        <v>109</v>
      </c>
    </row>
    <row r="1094" spans="1:65" s="2" customFormat="1" ht="24.2" customHeight="1" x14ac:dyDescent="0.2">
      <c r="A1094" s="20"/>
      <c r="B1094" s="95"/>
      <c r="C1094" s="96">
        <v>342</v>
      </c>
      <c r="D1094" s="96" t="s">
        <v>111</v>
      </c>
      <c r="E1094" s="97" t="s">
        <v>1772</v>
      </c>
      <c r="F1094" s="98" t="s">
        <v>1773</v>
      </c>
      <c r="G1094" s="99" t="s">
        <v>362</v>
      </c>
      <c r="H1094" s="100">
        <v>22</v>
      </c>
      <c r="I1094" s="100"/>
      <c r="J1094" s="190">
        <f t="shared" ref="J1094" si="229">SUM(H1094*I1094)</f>
        <v>0</v>
      </c>
      <c r="K1094" s="101"/>
      <c r="L1094" s="21"/>
      <c r="M1094" s="102" t="s">
        <v>0</v>
      </c>
      <c r="N1094" s="103" t="s">
        <v>24</v>
      </c>
      <c r="O1094" s="104">
        <v>0</v>
      </c>
      <c r="P1094" s="104">
        <f>O1094*H1094</f>
        <v>0</v>
      </c>
      <c r="Q1094" s="104">
        <v>0</v>
      </c>
      <c r="R1094" s="104">
        <f>Q1094*H1094</f>
        <v>0</v>
      </c>
      <c r="S1094" s="104">
        <v>0</v>
      </c>
      <c r="T1094" s="105">
        <f>S1094*H1094</f>
        <v>0</v>
      </c>
      <c r="U1094" s="20"/>
      <c r="V1094" s="20"/>
      <c r="W1094" s="20"/>
      <c r="X1094" s="20"/>
      <c r="Y1094" s="20"/>
      <c r="Z1094" s="20"/>
      <c r="AA1094" s="20"/>
      <c r="AB1094" s="20"/>
      <c r="AC1094" s="20"/>
      <c r="AD1094" s="20"/>
      <c r="AE1094" s="20"/>
      <c r="AR1094" s="106" t="s">
        <v>190</v>
      </c>
      <c r="AT1094" s="106" t="s">
        <v>111</v>
      </c>
      <c r="AU1094" s="106" t="s">
        <v>116</v>
      </c>
      <c r="AY1094" s="12" t="s">
        <v>109</v>
      </c>
      <c r="BE1094" s="107">
        <f>IF(N1094="základná",J1094,0)</f>
        <v>0</v>
      </c>
      <c r="BF1094" s="107">
        <f>IF(N1094="znížená",J1094,0)</f>
        <v>0</v>
      </c>
      <c r="BG1094" s="107">
        <f>IF(N1094="zákl. prenesená",J1094,0)</f>
        <v>0</v>
      </c>
      <c r="BH1094" s="107">
        <f>IF(N1094="zníž. prenesená",J1094,0)</f>
        <v>0</v>
      </c>
      <c r="BI1094" s="107">
        <f>IF(N1094="nulová",J1094,0)</f>
        <v>0</v>
      </c>
      <c r="BJ1094" s="12" t="s">
        <v>116</v>
      </c>
      <c r="BK1094" s="107">
        <f>ROUND(I1094*H1094,2)</f>
        <v>0</v>
      </c>
      <c r="BL1094" s="12" t="s">
        <v>190</v>
      </c>
      <c r="BM1094" s="106" t="s">
        <v>1774</v>
      </c>
    </row>
    <row r="1095" spans="1:65" s="9" customFormat="1" x14ac:dyDescent="0.2">
      <c r="B1095" s="115"/>
      <c r="D1095" s="109" t="s">
        <v>117</v>
      </c>
      <c r="E1095" s="116" t="s">
        <v>0</v>
      </c>
      <c r="F1095" s="117" t="s">
        <v>1775</v>
      </c>
      <c r="H1095" s="118">
        <v>22</v>
      </c>
      <c r="I1095" s="118"/>
      <c r="J1095" s="118"/>
      <c r="L1095" s="115"/>
      <c r="M1095" s="119"/>
      <c r="N1095" s="120"/>
      <c r="O1095" s="120"/>
      <c r="P1095" s="120"/>
      <c r="Q1095" s="120"/>
      <c r="R1095" s="120"/>
      <c r="S1095" s="120"/>
      <c r="T1095" s="121"/>
      <c r="AT1095" s="116" t="s">
        <v>117</v>
      </c>
      <c r="AU1095" s="116" t="s">
        <v>116</v>
      </c>
      <c r="AV1095" s="9" t="s">
        <v>116</v>
      </c>
      <c r="AW1095" s="9" t="s">
        <v>15</v>
      </c>
      <c r="AX1095" s="9" t="s">
        <v>41</v>
      </c>
      <c r="AY1095" s="116" t="s">
        <v>109</v>
      </c>
    </row>
    <row r="1096" spans="1:65" s="10" customFormat="1" x14ac:dyDescent="0.2">
      <c r="B1096" s="122"/>
      <c r="D1096" s="109" t="s">
        <v>117</v>
      </c>
      <c r="E1096" s="123" t="s">
        <v>0</v>
      </c>
      <c r="F1096" s="124" t="s">
        <v>121</v>
      </c>
      <c r="H1096" s="125">
        <v>22</v>
      </c>
      <c r="I1096" s="125"/>
      <c r="J1096" s="125"/>
      <c r="L1096" s="122"/>
      <c r="M1096" s="126"/>
      <c r="N1096" s="127"/>
      <c r="O1096" s="127"/>
      <c r="P1096" s="127"/>
      <c r="Q1096" s="127"/>
      <c r="R1096" s="127"/>
      <c r="S1096" s="127"/>
      <c r="T1096" s="128"/>
      <c r="AT1096" s="123" t="s">
        <v>117</v>
      </c>
      <c r="AU1096" s="123" t="s">
        <v>116</v>
      </c>
      <c r="AV1096" s="10" t="s">
        <v>115</v>
      </c>
      <c r="AW1096" s="10" t="s">
        <v>15</v>
      </c>
      <c r="AX1096" s="10" t="s">
        <v>42</v>
      </c>
      <c r="AY1096" s="123" t="s">
        <v>109</v>
      </c>
    </row>
    <row r="1097" spans="1:65" s="2" customFormat="1" ht="24.2" customHeight="1" x14ac:dyDescent="0.2">
      <c r="A1097" s="20"/>
      <c r="B1097" s="95"/>
      <c r="C1097" s="136">
        <v>343</v>
      </c>
      <c r="D1097" s="136" t="s">
        <v>216</v>
      </c>
      <c r="E1097" s="137" t="s">
        <v>1776</v>
      </c>
      <c r="F1097" s="138" t="s">
        <v>1777</v>
      </c>
      <c r="G1097" s="139" t="s">
        <v>362</v>
      </c>
      <c r="H1097" s="140">
        <v>22</v>
      </c>
      <c r="I1097" s="140"/>
      <c r="J1097" s="140">
        <f t="shared" ref="J1097" si="230">SUM(H1097*I1097)</f>
        <v>0</v>
      </c>
      <c r="K1097" s="141"/>
      <c r="L1097" s="142"/>
      <c r="M1097" s="143" t="s">
        <v>0</v>
      </c>
      <c r="N1097" s="144" t="s">
        <v>24</v>
      </c>
      <c r="O1097" s="104">
        <v>0</v>
      </c>
      <c r="P1097" s="104">
        <f>O1097*H1097</f>
        <v>0</v>
      </c>
      <c r="Q1097" s="104">
        <v>0</v>
      </c>
      <c r="R1097" s="104">
        <f>Q1097*H1097</f>
        <v>0</v>
      </c>
      <c r="S1097" s="104">
        <v>0</v>
      </c>
      <c r="T1097" s="105">
        <f>S1097*H1097</f>
        <v>0</v>
      </c>
      <c r="U1097" s="20"/>
      <c r="V1097" s="20"/>
      <c r="W1097" s="20"/>
      <c r="X1097" s="20"/>
      <c r="Y1097" s="20"/>
      <c r="Z1097" s="20"/>
      <c r="AA1097" s="20"/>
      <c r="AB1097" s="20"/>
      <c r="AC1097" s="20"/>
      <c r="AD1097" s="20"/>
      <c r="AE1097" s="20"/>
      <c r="AR1097" s="106" t="s">
        <v>305</v>
      </c>
      <c r="AT1097" s="106" t="s">
        <v>216</v>
      </c>
      <c r="AU1097" s="106" t="s">
        <v>116</v>
      </c>
      <c r="AY1097" s="12" t="s">
        <v>109</v>
      </c>
      <c r="BE1097" s="107">
        <f>IF(N1097="základná",J1097,0)</f>
        <v>0</v>
      </c>
      <c r="BF1097" s="107">
        <f>IF(N1097="znížená",J1097,0)</f>
        <v>0</v>
      </c>
      <c r="BG1097" s="107">
        <f>IF(N1097="zákl. prenesená",J1097,0)</f>
        <v>0</v>
      </c>
      <c r="BH1097" s="107">
        <f>IF(N1097="zníž. prenesená",J1097,0)</f>
        <v>0</v>
      </c>
      <c r="BI1097" s="107">
        <f>IF(N1097="nulová",J1097,0)</f>
        <v>0</v>
      </c>
      <c r="BJ1097" s="12" t="s">
        <v>116</v>
      </c>
      <c r="BK1097" s="107">
        <f>ROUND(I1097*H1097,2)</f>
        <v>0</v>
      </c>
      <c r="BL1097" s="12" t="s">
        <v>190</v>
      </c>
      <c r="BM1097" s="106" t="s">
        <v>1778</v>
      </c>
    </row>
    <row r="1098" spans="1:65" s="2" customFormat="1" ht="16.5" customHeight="1" x14ac:dyDescent="0.2">
      <c r="A1098" s="20"/>
      <c r="B1098" s="95"/>
      <c r="C1098" s="96">
        <v>344</v>
      </c>
      <c r="D1098" s="96" t="s">
        <v>111</v>
      </c>
      <c r="E1098" s="97" t="s">
        <v>1779</v>
      </c>
      <c r="F1098" s="98" t="s">
        <v>1780</v>
      </c>
      <c r="G1098" s="99" t="s">
        <v>362</v>
      </c>
      <c r="H1098" s="100">
        <v>138</v>
      </c>
      <c r="I1098" s="100"/>
      <c r="J1098" s="190">
        <f t="shared" ref="J1098" si="231">SUM(H1098*I1098)</f>
        <v>0</v>
      </c>
      <c r="K1098" s="101"/>
      <c r="L1098" s="21"/>
      <c r="M1098" s="102" t="s">
        <v>0</v>
      </c>
      <c r="N1098" s="103" t="s">
        <v>24</v>
      </c>
      <c r="O1098" s="104">
        <v>0</v>
      </c>
      <c r="P1098" s="104">
        <f>O1098*H1098</f>
        <v>0</v>
      </c>
      <c r="Q1098" s="104">
        <v>0</v>
      </c>
      <c r="R1098" s="104">
        <f>Q1098*H1098</f>
        <v>0</v>
      </c>
      <c r="S1098" s="104">
        <v>0</v>
      </c>
      <c r="T1098" s="105">
        <f>S1098*H1098</f>
        <v>0</v>
      </c>
      <c r="U1098" s="20"/>
      <c r="V1098" s="20"/>
      <c r="W1098" s="20"/>
      <c r="X1098" s="20"/>
      <c r="Y1098" s="20"/>
      <c r="Z1098" s="20"/>
      <c r="AA1098" s="20"/>
      <c r="AB1098" s="20"/>
      <c r="AC1098" s="20"/>
      <c r="AD1098" s="20"/>
      <c r="AE1098" s="20"/>
      <c r="AR1098" s="106" t="s">
        <v>190</v>
      </c>
      <c r="AT1098" s="106" t="s">
        <v>111</v>
      </c>
      <c r="AU1098" s="106" t="s">
        <v>116</v>
      </c>
      <c r="AY1098" s="12" t="s">
        <v>109</v>
      </c>
      <c r="BE1098" s="107">
        <f>IF(N1098="základná",J1098,0)</f>
        <v>0</v>
      </c>
      <c r="BF1098" s="107">
        <f>IF(N1098="znížená",J1098,0)</f>
        <v>0</v>
      </c>
      <c r="BG1098" s="107">
        <f>IF(N1098="zákl. prenesená",J1098,0)</f>
        <v>0</v>
      </c>
      <c r="BH1098" s="107">
        <f>IF(N1098="zníž. prenesená",J1098,0)</f>
        <v>0</v>
      </c>
      <c r="BI1098" s="107">
        <f>IF(N1098="nulová",J1098,0)</f>
        <v>0</v>
      </c>
      <c r="BJ1098" s="12" t="s">
        <v>116</v>
      </c>
      <c r="BK1098" s="107">
        <f>ROUND(I1098*H1098,2)</f>
        <v>0</v>
      </c>
      <c r="BL1098" s="12" t="s">
        <v>190</v>
      </c>
      <c r="BM1098" s="106" t="s">
        <v>1781</v>
      </c>
    </row>
    <row r="1099" spans="1:65" s="8" customFormat="1" x14ac:dyDescent="0.2">
      <c r="B1099" s="108"/>
      <c r="D1099" s="109" t="s">
        <v>117</v>
      </c>
      <c r="E1099" s="110" t="s">
        <v>0</v>
      </c>
      <c r="F1099" s="111" t="s">
        <v>381</v>
      </c>
      <c r="H1099" s="110" t="s">
        <v>0</v>
      </c>
      <c r="I1099" s="181"/>
      <c r="J1099" s="181"/>
      <c r="L1099" s="108"/>
      <c r="M1099" s="112"/>
      <c r="N1099" s="113"/>
      <c r="O1099" s="113"/>
      <c r="P1099" s="113"/>
      <c r="Q1099" s="113"/>
      <c r="R1099" s="113"/>
      <c r="S1099" s="113"/>
      <c r="T1099" s="114"/>
      <c r="AT1099" s="110" t="s">
        <v>117</v>
      </c>
      <c r="AU1099" s="110" t="s">
        <v>116</v>
      </c>
      <c r="AV1099" s="8" t="s">
        <v>42</v>
      </c>
      <c r="AW1099" s="8" t="s">
        <v>15</v>
      </c>
      <c r="AX1099" s="8" t="s">
        <v>41</v>
      </c>
      <c r="AY1099" s="110" t="s">
        <v>109</v>
      </c>
    </row>
    <row r="1100" spans="1:65" s="9" customFormat="1" x14ac:dyDescent="0.2">
      <c r="B1100" s="115"/>
      <c r="D1100" s="109" t="s">
        <v>117</v>
      </c>
      <c r="E1100" s="116" t="s">
        <v>0</v>
      </c>
      <c r="F1100" s="117" t="s">
        <v>1782</v>
      </c>
      <c r="H1100" s="118">
        <v>138</v>
      </c>
      <c r="I1100" s="118"/>
      <c r="J1100" s="118"/>
      <c r="L1100" s="115"/>
      <c r="M1100" s="119"/>
      <c r="N1100" s="120"/>
      <c r="O1100" s="120"/>
      <c r="P1100" s="120"/>
      <c r="Q1100" s="120"/>
      <c r="R1100" s="120"/>
      <c r="S1100" s="120"/>
      <c r="T1100" s="121"/>
      <c r="AT1100" s="116" t="s">
        <v>117</v>
      </c>
      <c r="AU1100" s="116" t="s">
        <v>116</v>
      </c>
      <c r="AV1100" s="9" t="s">
        <v>116</v>
      </c>
      <c r="AW1100" s="9" t="s">
        <v>15</v>
      </c>
      <c r="AX1100" s="9" t="s">
        <v>41</v>
      </c>
      <c r="AY1100" s="116" t="s">
        <v>109</v>
      </c>
    </row>
    <row r="1101" spans="1:65" s="10" customFormat="1" x14ac:dyDescent="0.2">
      <c r="B1101" s="122"/>
      <c r="D1101" s="109" t="s">
        <v>117</v>
      </c>
      <c r="E1101" s="123" t="s">
        <v>0</v>
      </c>
      <c r="F1101" s="124" t="s">
        <v>121</v>
      </c>
      <c r="H1101" s="125">
        <v>138</v>
      </c>
      <c r="I1101" s="125"/>
      <c r="J1101" s="125"/>
      <c r="L1101" s="122"/>
      <c r="M1101" s="126"/>
      <c r="N1101" s="127"/>
      <c r="O1101" s="127"/>
      <c r="P1101" s="127"/>
      <c r="Q1101" s="127"/>
      <c r="R1101" s="127"/>
      <c r="S1101" s="127"/>
      <c r="T1101" s="128"/>
      <c r="AT1101" s="123" t="s">
        <v>117</v>
      </c>
      <c r="AU1101" s="123" t="s">
        <v>116</v>
      </c>
      <c r="AV1101" s="10" t="s">
        <v>115</v>
      </c>
      <c r="AW1101" s="10" t="s">
        <v>15</v>
      </c>
      <c r="AX1101" s="10" t="s">
        <v>42</v>
      </c>
      <c r="AY1101" s="123" t="s">
        <v>109</v>
      </c>
    </row>
    <row r="1102" spans="1:65" s="2" customFormat="1" ht="24.2" customHeight="1" x14ac:dyDescent="0.2">
      <c r="A1102" s="20"/>
      <c r="B1102" s="95"/>
      <c r="C1102" s="136">
        <v>345</v>
      </c>
      <c r="D1102" s="136" t="s">
        <v>216</v>
      </c>
      <c r="E1102" s="137" t="s">
        <v>1783</v>
      </c>
      <c r="F1102" s="138" t="s">
        <v>1784</v>
      </c>
      <c r="G1102" s="139" t="s">
        <v>362</v>
      </c>
      <c r="H1102" s="140">
        <v>138</v>
      </c>
      <c r="I1102" s="140"/>
      <c r="J1102" s="140">
        <f t="shared" ref="J1102" si="232">SUM(H1102*I1102)</f>
        <v>0</v>
      </c>
      <c r="K1102" s="141"/>
      <c r="L1102" s="142"/>
      <c r="M1102" s="143" t="s">
        <v>0</v>
      </c>
      <c r="N1102" s="144" t="s">
        <v>24</v>
      </c>
      <c r="O1102" s="104">
        <v>0</v>
      </c>
      <c r="P1102" s="104">
        <f>O1102*H1102</f>
        <v>0</v>
      </c>
      <c r="Q1102" s="104">
        <v>0</v>
      </c>
      <c r="R1102" s="104">
        <f>Q1102*H1102</f>
        <v>0</v>
      </c>
      <c r="S1102" s="104">
        <v>0</v>
      </c>
      <c r="T1102" s="105">
        <f>S1102*H1102</f>
        <v>0</v>
      </c>
      <c r="U1102" s="20"/>
      <c r="V1102" s="20"/>
      <c r="W1102" s="20"/>
      <c r="X1102" s="20"/>
      <c r="Y1102" s="20"/>
      <c r="Z1102" s="20"/>
      <c r="AA1102" s="20"/>
      <c r="AB1102" s="20"/>
      <c r="AC1102" s="20"/>
      <c r="AD1102" s="20"/>
      <c r="AE1102" s="20"/>
      <c r="AR1102" s="106" t="s">
        <v>305</v>
      </c>
      <c r="AT1102" s="106" t="s">
        <v>216</v>
      </c>
      <c r="AU1102" s="106" t="s">
        <v>116</v>
      </c>
      <c r="AY1102" s="12" t="s">
        <v>109</v>
      </c>
      <c r="BE1102" s="107">
        <f>IF(N1102="základná",J1102,0)</f>
        <v>0</v>
      </c>
      <c r="BF1102" s="107">
        <f>IF(N1102="znížená",J1102,0)</f>
        <v>0</v>
      </c>
      <c r="BG1102" s="107">
        <f>IF(N1102="zákl. prenesená",J1102,0)</f>
        <v>0</v>
      </c>
      <c r="BH1102" s="107">
        <f>IF(N1102="zníž. prenesená",J1102,0)</f>
        <v>0</v>
      </c>
      <c r="BI1102" s="107">
        <f>IF(N1102="nulová",J1102,0)</f>
        <v>0</v>
      </c>
      <c r="BJ1102" s="12" t="s">
        <v>116</v>
      </c>
      <c r="BK1102" s="107">
        <f>ROUND(I1102*H1102,2)</f>
        <v>0</v>
      </c>
      <c r="BL1102" s="12" t="s">
        <v>190</v>
      </c>
      <c r="BM1102" s="106" t="s">
        <v>1785</v>
      </c>
    </row>
    <row r="1103" spans="1:65" s="2" customFormat="1" ht="33" customHeight="1" x14ac:dyDescent="0.2">
      <c r="A1103" s="20"/>
      <c r="B1103" s="95"/>
      <c r="C1103" s="96">
        <v>346</v>
      </c>
      <c r="D1103" s="96" t="s">
        <v>111</v>
      </c>
      <c r="E1103" s="97" t="s">
        <v>1786</v>
      </c>
      <c r="F1103" s="98" t="s">
        <v>1787</v>
      </c>
      <c r="G1103" s="99" t="s">
        <v>214</v>
      </c>
      <c r="H1103" s="100">
        <v>20</v>
      </c>
      <c r="I1103" s="100"/>
      <c r="J1103" s="190">
        <f t="shared" ref="J1103:J1104" si="233">SUM(H1103*I1103)</f>
        <v>0</v>
      </c>
      <c r="K1103" s="101"/>
      <c r="L1103" s="21"/>
      <c r="M1103" s="102" t="s">
        <v>0</v>
      </c>
      <c r="N1103" s="103" t="s">
        <v>24</v>
      </c>
      <c r="O1103" s="104">
        <v>0</v>
      </c>
      <c r="P1103" s="104">
        <f>O1103*H1103</f>
        <v>0</v>
      </c>
      <c r="Q1103" s="104">
        <v>0</v>
      </c>
      <c r="R1103" s="104">
        <f>Q1103*H1103</f>
        <v>0</v>
      </c>
      <c r="S1103" s="104">
        <v>0</v>
      </c>
      <c r="T1103" s="105">
        <f>S1103*H1103</f>
        <v>0</v>
      </c>
      <c r="U1103" s="20"/>
      <c r="V1103" s="20"/>
      <c r="W1103" s="20"/>
      <c r="X1103" s="20"/>
      <c r="Y1103" s="20"/>
      <c r="Z1103" s="20"/>
      <c r="AA1103" s="20"/>
      <c r="AB1103" s="20"/>
      <c r="AC1103" s="20"/>
      <c r="AD1103" s="20"/>
      <c r="AE1103" s="20"/>
      <c r="AR1103" s="106" t="s">
        <v>190</v>
      </c>
      <c r="AT1103" s="106" t="s">
        <v>111</v>
      </c>
      <c r="AU1103" s="106" t="s">
        <v>116</v>
      </c>
      <c r="AY1103" s="12" t="s">
        <v>109</v>
      </c>
      <c r="BE1103" s="107">
        <f>IF(N1103="základná",J1103,0)</f>
        <v>0</v>
      </c>
      <c r="BF1103" s="107">
        <f>IF(N1103="znížená",J1103,0)</f>
        <v>0</v>
      </c>
      <c r="BG1103" s="107">
        <f>IF(N1103="zákl. prenesená",J1103,0)</f>
        <v>0</v>
      </c>
      <c r="BH1103" s="107">
        <f>IF(N1103="zníž. prenesená",J1103,0)</f>
        <v>0</v>
      </c>
      <c r="BI1103" s="107">
        <f>IF(N1103="nulová",J1103,0)</f>
        <v>0</v>
      </c>
      <c r="BJ1103" s="12" t="s">
        <v>116</v>
      </c>
      <c r="BK1103" s="107">
        <f>ROUND(I1103*H1103,2)</f>
        <v>0</v>
      </c>
      <c r="BL1103" s="12" t="s">
        <v>190</v>
      </c>
      <c r="BM1103" s="106" t="s">
        <v>1788</v>
      </c>
    </row>
    <row r="1104" spans="1:65" s="2" customFormat="1" ht="24.2" customHeight="1" x14ac:dyDescent="0.2">
      <c r="A1104" s="20"/>
      <c r="B1104" s="95"/>
      <c r="C1104" s="136">
        <v>347</v>
      </c>
      <c r="D1104" s="136" t="s">
        <v>216</v>
      </c>
      <c r="E1104" s="137" t="s">
        <v>1789</v>
      </c>
      <c r="F1104" s="138" t="s">
        <v>1790</v>
      </c>
      <c r="G1104" s="139" t="s">
        <v>214</v>
      </c>
      <c r="H1104" s="140">
        <v>20</v>
      </c>
      <c r="I1104" s="140"/>
      <c r="J1104" s="140">
        <f t="shared" si="233"/>
        <v>0</v>
      </c>
      <c r="K1104" s="141"/>
      <c r="L1104" s="142"/>
      <c r="M1104" s="143" t="s">
        <v>0</v>
      </c>
      <c r="N1104" s="144" t="s">
        <v>24</v>
      </c>
      <c r="O1104" s="104">
        <v>0</v>
      </c>
      <c r="P1104" s="104">
        <f>O1104*H1104</f>
        <v>0</v>
      </c>
      <c r="Q1104" s="104">
        <v>0</v>
      </c>
      <c r="R1104" s="104">
        <f>Q1104*H1104</f>
        <v>0</v>
      </c>
      <c r="S1104" s="104">
        <v>0</v>
      </c>
      <c r="T1104" s="105">
        <f>S1104*H1104</f>
        <v>0</v>
      </c>
      <c r="U1104" s="20"/>
      <c r="V1104" s="20"/>
      <c r="W1104" s="20"/>
      <c r="X1104" s="20"/>
      <c r="Y1104" s="20"/>
      <c r="Z1104" s="20"/>
      <c r="AA1104" s="20"/>
      <c r="AB1104" s="20"/>
      <c r="AC1104" s="20"/>
      <c r="AD1104" s="20"/>
      <c r="AE1104" s="20"/>
      <c r="AR1104" s="106" t="s">
        <v>305</v>
      </c>
      <c r="AT1104" s="106" t="s">
        <v>216</v>
      </c>
      <c r="AU1104" s="106" t="s">
        <v>116</v>
      </c>
      <c r="AY1104" s="12" t="s">
        <v>109</v>
      </c>
      <c r="BE1104" s="107">
        <f>IF(N1104="základná",J1104,0)</f>
        <v>0</v>
      </c>
      <c r="BF1104" s="107">
        <f>IF(N1104="znížená",J1104,0)</f>
        <v>0</v>
      </c>
      <c r="BG1104" s="107">
        <f>IF(N1104="zákl. prenesená",J1104,0)</f>
        <v>0</v>
      </c>
      <c r="BH1104" s="107">
        <f>IF(N1104="zníž. prenesená",J1104,0)</f>
        <v>0</v>
      </c>
      <c r="BI1104" s="107">
        <f>IF(N1104="nulová",J1104,0)</f>
        <v>0</v>
      </c>
      <c r="BJ1104" s="12" t="s">
        <v>116</v>
      </c>
      <c r="BK1104" s="107">
        <f>ROUND(I1104*H1104,2)</f>
        <v>0</v>
      </c>
      <c r="BL1104" s="12" t="s">
        <v>190</v>
      </c>
      <c r="BM1104" s="106" t="s">
        <v>1791</v>
      </c>
    </row>
    <row r="1105" spans="1:65" s="2" customFormat="1" ht="37.9" customHeight="1" x14ac:dyDescent="0.2">
      <c r="A1105" s="20"/>
      <c r="B1105" s="95"/>
      <c r="C1105" s="96">
        <v>348</v>
      </c>
      <c r="D1105" s="96" t="s">
        <v>111</v>
      </c>
      <c r="E1105" s="97" t="s">
        <v>1792</v>
      </c>
      <c r="F1105" s="98" t="s">
        <v>1793</v>
      </c>
      <c r="G1105" s="99" t="s">
        <v>214</v>
      </c>
      <c r="H1105" s="100">
        <v>5</v>
      </c>
      <c r="I1105" s="100"/>
      <c r="J1105" s="190">
        <f t="shared" ref="J1105:J1106" si="234">SUM(H1105*I1105)</f>
        <v>0</v>
      </c>
      <c r="K1105" s="101"/>
      <c r="L1105" s="21"/>
      <c r="M1105" s="102" t="s">
        <v>0</v>
      </c>
      <c r="N1105" s="103" t="s">
        <v>24</v>
      </c>
      <c r="O1105" s="104">
        <v>0</v>
      </c>
      <c r="P1105" s="104">
        <f>O1105*H1105</f>
        <v>0</v>
      </c>
      <c r="Q1105" s="104">
        <v>0</v>
      </c>
      <c r="R1105" s="104">
        <f>Q1105*H1105</f>
        <v>0</v>
      </c>
      <c r="S1105" s="104">
        <v>0</v>
      </c>
      <c r="T1105" s="105">
        <f>S1105*H1105</f>
        <v>0</v>
      </c>
      <c r="U1105" s="20"/>
      <c r="V1105" s="20"/>
      <c r="W1105" s="20"/>
      <c r="X1105" s="20"/>
      <c r="Y1105" s="20"/>
      <c r="Z1105" s="20"/>
      <c r="AA1105" s="20"/>
      <c r="AB1105" s="20"/>
      <c r="AC1105" s="20"/>
      <c r="AD1105" s="20"/>
      <c r="AE1105" s="20"/>
      <c r="AR1105" s="106" t="s">
        <v>190</v>
      </c>
      <c r="AT1105" s="106" t="s">
        <v>111</v>
      </c>
      <c r="AU1105" s="106" t="s">
        <v>116</v>
      </c>
      <c r="AY1105" s="12" t="s">
        <v>109</v>
      </c>
      <c r="BE1105" s="107">
        <f>IF(N1105="základná",J1105,0)</f>
        <v>0</v>
      </c>
      <c r="BF1105" s="107">
        <f>IF(N1105="znížená",J1105,0)</f>
        <v>0</v>
      </c>
      <c r="BG1105" s="107">
        <f>IF(N1105="zákl. prenesená",J1105,0)</f>
        <v>0</v>
      </c>
      <c r="BH1105" s="107">
        <f>IF(N1105="zníž. prenesená",J1105,0)</f>
        <v>0</v>
      </c>
      <c r="BI1105" s="107">
        <f>IF(N1105="nulová",J1105,0)</f>
        <v>0</v>
      </c>
      <c r="BJ1105" s="12" t="s">
        <v>116</v>
      </c>
      <c r="BK1105" s="107">
        <f>ROUND(I1105*H1105,2)</f>
        <v>0</v>
      </c>
      <c r="BL1105" s="12" t="s">
        <v>190</v>
      </c>
      <c r="BM1105" s="106" t="s">
        <v>1794</v>
      </c>
    </row>
    <row r="1106" spans="1:65" s="2" customFormat="1" ht="24.2" customHeight="1" x14ac:dyDescent="0.2">
      <c r="A1106" s="20"/>
      <c r="B1106" s="95"/>
      <c r="C1106" s="96">
        <v>349</v>
      </c>
      <c r="D1106" s="96" t="s">
        <v>111</v>
      </c>
      <c r="E1106" s="97" t="s">
        <v>1795</v>
      </c>
      <c r="F1106" s="98" t="s">
        <v>1796</v>
      </c>
      <c r="G1106" s="99" t="s">
        <v>214</v>
      </c>
      <c r="H1106" s="100">
        <v>292.68</v>
      </c>
      <c r="I1106" s="100"/>
      <c r="J1106" s="190">
        <f t="shared" si="234"/>
        <v>0</v>
      </c>
      <c r="K1106" s="101"/>
      <c r="L1106" s="21"/>
      <c r="M1106" s="102" t="s">
        <v>0</v>
      </c>
      <c r="N1106" s="103" t="s">
        <v>24</v>
      </c>
      <c r="O1106" s="104">
        <v>0</v>
      </c>
      <c r="P1106" s="104">
        <f>O1106*H1106</f>
        <v>0</v>
      </c>
      <c r="Q1106" s="104">
        <v>0</v>
      </c>
      <c r="R1106" s="104">
        <f>Q1106*H1106</f>
        <v>0</v>
      </c>
      <c r="S1106" s="104">
        <v>0</v>
      </c>
      <c r="T1106" s="105">
        <f>S1106*H1106</f>
        <v>0</v>
      </c>
      <c r="U1106" s="20"/>
      <c r="V1106" s="20"/>
      <c r="W1106" s="20"/>
      <c r="X1106" s="20"/>
      <c r="Y1106" s="20"/>
      <c r="Z1106" s="20"/>
      <c r="AA1106" s="20"/>
      <c r="AB1106" s="20"/>
      <c r="AC1106" s="20"/>
      <c r="AD1106" s="20"/>
      <c r="AE1106" s="20"/>
      <c r="AR1106" s="106" t="s">
        <v>190</v>
      </c>
      <c r="AT1106" s="106" t="s">
        <v>111</v>
      </c>
      <c r="AU1106" s="106" t="s">
        <v>116</v>
      </c>
      <c r="AY1106" s="12" t="s">
        <v>109</v>
      </c>
      <c r="BE1106" s="107">
        <f>IF(N1106="základná",J1106,0)</f>
        <v>0</v>
      </c>
      <c r="BF1106" s="107">
        <f>IF(N1106="znížená",J1106,0)</f>
        <v>0</v>
      </c>
      <c r="BG1106" s="107">
        <f>IF(N1106="zákl. prenesená",J1106,0)</f>
        <v>0</v>
      </c>
      <c r="BH1106" s="107">
        <f>IF(N1106="zníž. prenesená",J1106,0)</f>
        <v>0</v>
      </c>
      <c r="BI1106" s="107">
        <f>IF(N1106="nulová",J1106,0)</f>
        <v>0</v>
      </c>
      <c r="BJ1106" s="12" t="s">
        <v>116</v>
      </c>
      <c r="BK1106" s="107">
        <f>ROUND(I1106*H1106,2)</f>
        <v>0</v>
      </c>
      <c r="BL1106" s="12" t="s">
        <v>190</v>
      </c>
      <c r="BM1106" s="106" t="s">
        <v>1797</v>
      </c>
    </row>
    <row r="1107" spans="1:65" s="9" customFormat="1" x14ac:dyDescent="0.2">
      <c r="B1107" s="115"/>
      <c r="D1107" s="109" t="s">
        <v>117</v>
      </c>
      <c r="E1107" s="116" t="s">
        <v>0</v>
      </c>
      <c r="F1107" s="117" t="s">
        <v>1798</v>
      </c>
      <c r="H1107" s="118">
        <v>67.52</v>
      </c>
      <c r="I1107" s="118"/>
      <c r="J1107" s="118"/>
      <c r="L1107" s="115"/>
      <c r="M1107" s="119"/>
      <c r="N1107" s="120"/>
      <c r="O1107" s="120"/>
      <c r="P1107" s="120"/>
      <c r="Q1107" s="120"/>
      <c r="R1107" s="120"/>
      <c r="S1107" s="120"/>
      <c r="T1107" s="121"/>
      <c r="AT1107" s="116" t="s">
        <v>117</v>
      </c>
      <c r="AU1107" s="116" t="s">
        <v>116</v>
      </c>
      <c r="AV1107" s="9" t="s">
        <v>116</v>
      </c>
      <c r="AW1107" s="9" t="s">
        <v>15</v>
      </c>
      <c r="AX1107" s="9" t="s">
        <v>41</v>
      </c>
      <c r="AY1107" s="116" t="s">
        <v>109</v>
      </c>
    </row>
    <row r="1108" spans="1:65" s="9" customFormat="1" x14ac:dyDescent="0.2">
      <c r="B1108" s="115"/>
      <c r="D1108" s="109" t="s">
        <v>117</v>
      </c>
      <c r="E1108" s="116" t="s">
        <v>0</v>
      </c>
      <c r="F1108" s="117" t="s">
        <v>1799</v>
      </c>
      <c r="H1108" s="118">
        <v>104.36</v>
      </c>
      <c r="I1108" s="118"/>
      <c r="J1108" s="118"/>
      <c r="L1108" s="115"/>
      <c r="M1108" s="119"/>
      <c r="N1108" s="120"/>
      <c r="O1108" s="120"/>
      <c r="P1108" s="120"/>
      <c r="Q1108" s="120"/>
      <c r="R1108" s="120"/>
      <c r="S1108" s="120"/>
      <c r="T1108" s="121"/>
      <c r="AT1108" s="116" t="s">
        <v>117</v>
      </c>
      <c r="AU1108" s="116" t="s">
        <v>116</v>
      </c>
      <c r="AV1108" s="9" t="s">
        <v>116</v>
      </c>
      <c r="AW1108" s="9" t="s">
        <v>15</v>
      </c>
      <c r="AX1108" s="9" t="s">
        <v>41</v>
      </c>
      <c r="AY1108" s="116" t="s">
        <v>109</v>
      </c>
    </row>
    <row r="1109" spans="1:65" s="9" customFormat="1" x14ac:dyDescent="0.2">
      <c r="B1109" s="115"/>
      <c r="D1109" s="109" t="s">
        <v>117</v>
      </c>
      <c r="E1109" s="116" t="s">
        <v>0</v>
      </c>
      <c r="F1109" s="117" t="s">
        <v>1800</v>
      </c>
      <c r="H1109" s="118">
        <v>103.96</v>
      </c>
      <c r="I1109" s="118"/>
      <c r="J1109" s="118"/>
      <c r="L1109" s="115"/>
      <c r="M1109" s="119"/>
      <c r="N1109" s="120"/>
      <c r="O1109" s="120"/>
      <c r="P1109" s="120"/>
      <c r="Q1109" s="120"/>
      <c r="R1109" s="120"/>
      <c r="S1109" s="120"/>
      <c r="T1109" s="121"/>
      <c r="AT1109" s="116" t="s">
        <v>117</v>
      </c>
      <c r="AU1109" s="116" t="s">
        <v>116</v>
      </c>
      <c r="AV1109" s="9" t="s">
        <v>116</v>
      </c>
      <c r="AW1109" s="9" t="s">
        <v>15</v>
      </c>
      <c r="AX1109" s="9" t="s">
        <v>41</v>
      </c>
      <c r="AY1109" s="116" t="s">
        <v>109</v>
      </c>
    </row>
    <row r="1110" spans="1:65" s="9" customFormat="1" x14ac:dyDescent="0.2">
      <c r="B1110" s="115"/>
      <c r="D1110" s="109" t="s">
        <v>117</v>
      </c>
      <c r="E1110" s="116" t="s">
        <v>0</v>
      </c>
      <c r="F1110" s="117" t="s">
        <v>1801</v>
      </c>
      <c r="H1110" s="118">
        <v>16.84</v>
      </c>
      <c r="I1110" s="118"/>
      <c r="J1110" s="118"/>
      <c r="L1110" s="115"/>
      <c r="M1110" s="119"/>
      <c r="N1110" s="120"/>
      <c r="O1110" s="120"/>
      <c r="P1110" s="120"/>
      <c r="Q1110" s="120"/>
      <c r="R1110" s="120"/>
      <c r="S1110" s="120"/>
      <c r="T1110" s="121"/>
      <c r="AT1110" s="116" t="s">
        <v>117</v>
      </c>
      <c r="AU1110" s="116" t="s">
        <v>116</v>
      </c>
      <c r="AV1110" s="9" t="s">
        <v>116</v>
      </c>
      <c r="AW1110" s="9" t="s">
        <v>15</v>
      </c>
      <c r="AX1110" s="9" t="s">
        <v>41</v>
      </c>
      <c r="AY1110" s="116" t="s">
        <v>109</v>
      </c>
    </row>
    <row r="1111" spans="1:65" s="10" customFormat="1" x14ac:dyDescent="0.2">
      <c r="B1111" s="122"/>
      <c r="D1111" s="109" t="s">
        <v>117</v>
      </c>
      <c r="E1111" s="123" t="s">
        <v>0</v>
      </c>
      <c r="F1111" s="124" t="s">
        <v>121</v>
      </c>
      <c r="H1111" s="125">
        <v>292.68</v>
      </c>
      <c r="I1111" s="125"/>
      <c r="J1111" s="125"/>
      <c r="L1111" s="122"/>
      <c r="M1111" s="126"/>
      <c r="N1111" s="127"/>
      <c r="O1111" s="127"/>
      <c r="P1111" s="127"/>
      <c r="Q1111" s="127"/>
      <c r="R1111" s="127"/>
      <c r="S1111" s="127"/>
      <c r="T1111" s="128"/>
      <c r="AT1111" s="123" t="s">
        <v>117</v>
      </c>
      <c r="AU1111" s="123" t="s">
        <v>116</v>
      </c>
      <c r="AV1111" s="10" t="s">
        <v>115</v>
      </c>
      <c r="AW1111" s="10" t="s">
        <v>15</v>
      </c>
      <c r="AX1111" s="10" t="s">
        <v>42</v>
      </c>
      <c r="AY1111" s="123" t="s">
        <v>109</v>
      </c>
    </row>
    <row r="1112" spans="1:65" s="2" customFormat="1" ht="24.2" customHeight="1" x14ac:dyDescent="0.2">
      <c r="A1112" s="20"/>
      <c r="B1112" s="95"/>
      <c r="C1112" s="96"/>
      <c r="D1112" s="96" t="s">
        <v>111</v>
      </c>
      <c r="E1112" s="97" t="s">
        <v>1802</v>
      </c>
      <c r="F1112" s="98" t="s">
        <v>1803</v>
      </c>
      <c r="G1112" s="99" t="s">
        <v>214</v>
      </c>
      <c r="H1112" s="100">
        <v>2.16</v>
      </c>
      <c r="I1112" s="100"/>
      <c r="J1112" s="100">
        <f>ROUND(I1112*H1112,2)</f>
        <v>0</v>
      </c>
      <c r="K1112" s="101"/>
      <c r="L1112" s="21"/>
      <c r="M1112" s="102" t="s">
        <v>0</v>
      </c>
      <c r="N1112" s="103" t="s">
        <v>24</v>
      </c>
      <c r="O1112" s="104">
        <v>0.10310999999999999</v>
      </c>
      <c r="P1112" s="104">
        <f>O1112*H1112</f>
        <v>0.22271759999999999</v>
      </c>
      <c r="Q1112" s="104">
        <v>0</v>
      </c>
      <c r="R1112" s="104">
        <f>Q1112*H1112</f>
        <v>0</v>
      </c>
      <c r="S1112" s="104">
        <v>0</v>
      </c>
      <c r="T1112" s="105">
        <f>S1112*H1112</f>
        <v>0</v>
      </c>
      <c r="U1112" s="20"/>
      <c r="V1112" s="20"/>
      <c r="W1112" s="20"/>
      <c r="X1112" s="20"/>
      <c r="Y1112" s="20"/>
      <c r="Z1112" s="20"/>
      <c r="AA1112" s="20"/>
      <c r="AB1112" s="20"/>
      <c r="AC1112" s="20"/>
      <c r="AD1112" s="20"/>
      <c r="AE1112" s="20"/>
      <c r="AR1112" s="106" t="s">
        <v>190</v>
      </c>
      <c r="AT1112" s="106" t="s">
        <v>111</v>
      </c>
      <c r="AU1112" s="106" t="s">
        <v>116</v>
      </c>
      <c r="AY1112" s="12" t="s">
        <v>109</v>
      </c>
      <c r="BE1112" s="107">
        <f>IF(N1112="základná",J1112,0)</f>
        <v>0</v>
      </c>
      <c r="BF1112" s="107">
        <f>IF(N1112="znížená",J1112,0)</f>
        <v>0</v>
      </c>
      <c r="BG1112" s="107">
        <f>IF(N1112="zákl. prenesená",J1112,0)</f>
        <v>0</v>
      </c>
      <c r="BH1112" s="107">
        <f>IF(N1112="zníž. prenesená",J1112,0)</f>
        <v>0</v>
      </c>
      <c r="BI1112" s="107">
        <f>IF(N1112="nulová",J1112,0)</f>
        <v>0</v>
      </c>
      <c r="BJ1112" s="12" t="s">
        <v>116</v>
      </c>
      <c r="BK1112" s="107">
        <f>ROUND(I1112*H1112,2)</f>
        <v>0</v>
      </c>
      <c r="BL1112" s="12" t="s">
        <v>190</v>
      </c>
      <c r="BM1112" s="106" t="s">
        <v>1804</v>
      </c>
    </row>
    <row r="1113" spans="1:65" s="2" customFormat="1" ht="33" customHeight="1" x14ac:dyDescent="0.2">
      <c r="A1113" s="20"/>
      <c r="B1113" s="95"/>
      <c r="C1113" s="136"/>
      <c r="D1113" s="136" t="s">
        <v>216</v>
      </c>
      <c r="E1113" s="137" t="s">
        <v>1805</v>
      </c>
      <c r="F1113" s="138" t="s">
        <v>1806</v>
      </c>
      <c r="G1113" s="139" t="s">
        <v>214</v>
      </c>
      <c r="H1113" s="140">
        <v>2.16</v>
      </c>
      <c r="I1113" s="140"/>
      <c r="J1113" s="140">
        <f>ROUND(I1113*H1113,2)</f>
        <v>0</v>
      </c>
      <c r="K1113" s="141"/>
      <c r="L1113" s="142"/>
      <c r="M1113" s="143" t="s">
        <v>0</v>
      </c>
      <c r="N1113" s="144" t="s">
        <v>24</v>
      </c>
      <c r="O1113" s="104">
        <v>0</v>
      </c>
      <c r="P1113" s="104">
        <f>O1113*H1113</f>
        <v>0</v>
      </c>
      <c r="Q1113" s="104">
        <v>1.4E-2</v>
      </c>
      <c r="R1113" s="104">
        <f>Q1113*H1113</f>
        <v>3.0240000000000003E-2</v>
      </c>
      <c r="S1113" s="104">
        <v>0</v>
      </c>
      <c r="T1113" s="105">
        <f>S1113*H1113</f>
        <v>0</v>
      </c>
      <c r="U1113" s="20"/>
      <c r="V1113" s="20"/>
      <c r="W1113" s="20"/>
      <c r="X1113" s="20"/>
      <c r="Y1113" s="20"/>
      <c r="Z1113" s="20"/>
      <c r="AA1113" s="20"/>
      <c r="AB1113" s="20"/>
      <c r="AC1113" s="20"/>
      <c r="AD1113" s="20"/>
      <c r="AE1113" s="20"/>
      <c r="AR1113" s="106" t="s">
        <v>305</v>
      </c>
      <c r="AT1113" s="106" t="s">
        <v>216</v>
      </c>
      <c r="AU1113" s="106" t="s">
        <v>116</v>
      </c>
      <c r="AY1113" s="12" t="s">
        <v>109</v>
      </c>
      <c r="BE1113" s="107">
        <f>IF(N1113="základná",J1113,0)</f>
        <v>0</v>
      </c>
      <c r="BF1113" s="107">
        <f>IF(N1113="znížená",J1113,0)</f>
        <v>0</v>
      </c>
      <c r="BG1113" s="107">
        <f>IF(N1113="zákl. prenesená",J1113,0)</f>
        <v>0</v>
      </c>
      <c r="BH1113" s="107">
        <f>IF(N1113="zníž. prenesená",J1113,0)</f>
        <v>0</v>
      </c>
      <c r="BI1113" s="107">
        <f>IF(N1113="nulová",J1113,0)</f>
        <v>0</v>
      </c>
      <c r="BJ1113" s="12" t="s">
        <v>116</v>
      </c>
      <c r="BK1113" s="107">
        <f>ROUND(I1113*H1113,2)</f>
        <v>0</v>
      </c>
      <c r="BL1113" s="12" t="s">
        <v>190</v>
      </c>
      <c r="BM1113" s="106" t="s">
        <v>1807</v>
      </c>
    </row>
    <row r="1114" spans="1:65" s="9" customFormat="1" x14ac:dyDescent="0.2">
      <c r="B1114" s="115"/>
      <c r="D1114" s="109" t="s">
        <v>117</v>
      </c>
      <c r="E1114" s="116" t="s">
        <v>0</v>
      </c>
      <c r="F1114" s="117" t="s">
        <v>1808</v>
      </c>
      <c r="H1114" s="118">
        <v>2.16</v>
      </c>
      <c r="I1114" s="118"/>
      <c r="J1114" s="118"/>
      <c r="L1114" s="115"/>
      <c r="M1114" s="119"/>
      <c r="N1114" s="120"/>
      <c r="O1114" s="120"/>
      <c r="P1114" s="120"/>
      <c r="Q1114" s="120"/>
      <c r="R1114" s="120"/>
      <c r="S1114" s="120"/>
      <c r="T1114" s="121"/>
      <c r="AT1114" s="116" t="s">
        <v>117</v>
      </c>
      <c r="AU1114" s="116" t="s">
        <v>116</v>
      </c>
      <c r="AV1114" s="9" t="s">
        <v>116</v>
      </c>
      <c r="AW1114" s="9" t="s">
        <v>15</v>
      </c>
      <c r="AX1114" s="9" t="s">
        <v>42</v>
      </c>
      <c r="AY1114" s="116" t="s">
        <v>109</v>
      </c>
    </row>
    <row r="1115" spans="1:65" s="2" customFormat="1" ht="16.5" customHeight="1" x14ac:dyDescent="0.2">
      <c r="A1115" s="20"/>
      <c r="B1115" s="95"/>
      <c r="C1115" s="96"/>
      <c r="D1115" s="96" t="s">
        <v>111</v>
      </c>
      <c r="E1115" s="97" t="s">
        <v>1809</v>
      </c>
      <c r="F1115" s="98" t="s">
        <v>1810</v>
      </c>
      <c r="G1115" s="99" t="s">
        <v>362</v>
      </c>
      <c r="H1115" s="100">
        <v>6.6</v>
      </c>
      <c r="I1115" s="100"/>
      <c r="J1115" s="100">
        <f>ROUND(I1115*H1115,2)</f>
        <v>0</v>
      </c>
      <c r="K1115" s="101"/>
      <c r="L1115" s="21"/>
      <c r="M1115" s="102" t="s">
        <v>0</v>
      </c>
      <c r="N1115" s="103" t="s">
        <v>24</v>
      </c>
      <c r="O1115" s="104">
        <v>0.75080999999999998</v>
      </c>
      <c r="P1115" s="104">
        <f>O1115*H1115</f>
        <v>4.9553459999999996</v>
      </c>
      <c r="Q1115" s="104">
        <v>3.3E-4</v>
      </c>
      <c r="R1115" s="104">
        <f>Q1115*H1115</f>
        <v>2.1779999999999998E-3</v>
      </c>
      <c r="S1115" s="104">
        <v>0</v>
      </c>
      <c r="T1115" s="105">
        <f>S1115*H1115</f>
        <v>0</v>
      </c>
      <c r="U1115" s="20"/>
      <c r="V1115" s="20"/>
      <c r="W1115" s="20"/>
      <c r="X1115" s="20"/>
      <c r="Y1115" s="20"/>
      <c r="Z1115" s="20"/>
      <c r="AA1115" s="20"/>
      <c r="AB1115" s="20"/>
      <c r="AC1115" s="20"/>
      <c r="AD1115" s="20"/>
      <c r="AE1115" s="20"/>
      <c r="AR1115" s="106" t="s">
        <v>190</v>
      </c>
      <c r="AT1115" s="106" t="s">
        <v>111</v>
      </c>
      <c r="AU1115" s="106" t="s">
        <v>116</v>
      </c>
      <c r="AY1115" s="12" t="s">
        <v>109</v>
      </c>
      <c r="BE1115" s="107">
        <f>IF(N1115="základná",J1115,0)</f>
        <v>0</v>
      </c>
      <c r="BF1115" s="107">
        <f>IF(N1115="znížená",J1115,0)</f>
        <v>0</v>
      </c>
      <c r="BG1115" s="107">
        <f>IF(N1115="zákl. prenesená",J1115,0)</f>
        <v>0</v>
      </c>
      <c r="BH1115" s="107">
        <f>IF(N1115="zníž. prenesená",J1115,0)</f>
        <v>0</v>
      </c>
      <c r="BI1115" s="107">
        <f>IF(N1115="nulová",J1115,0)</f>
        <v>0</v>
      </c>
      <c r="BJ1115" s="12" t="s">
        <v>116</v>
      </c>
      <c r="BK1115" s="107">
        <f>ROUND(I1115*H1115,2)</f>
        <v>0</v>
      </c>
      <c r="BL1115" s="12" t="s">
        <v>190</v>
      </c>
      <c r="BM1115" s="106" t="s">
        <v>1811</v>
      </c>
    </row>
    <row r="1116" spans="1:65" s="9" customFormat="1" x14ac:dyDescent="0.2">
      <c r="B1116" s="115"/>
      <c r="D1116" s="109" t="s">
        <v>117</v>
      </c>
      <c r="E1116" s="116" t="s">
        <v>0</v>
      </c>
      <c r="F1116" s="117" t="s">
        <v>1812</v>
      </c>
      <c r="H1116" s="118">
        <v>6.6</v>
      </c>
      <c r="I1116" s="118"/>
      <c r="J1116" s="118"/>
      <c r="L1116" s="115"/>
      <c r="M1116" s="119"/>
      <c r="N1116" s="120"/>
      <c r="O1116" s="120"/>
      <c r="P1116" s="120"/>
      <c r="Q1116" s="120"/>
      <c r="R1116" s="120"/>
      <c r="S1116" s="120"/>
      <c r="T1116" s="121"/>
      <c r="AT1116" s="116" t="s">
        <v>117</v>
      </c>
      <c r="AU1116" s="116" t="s">
        <v>116</v>
      </c>
      <c r="AV1116" s="9" t="s">
        <v>116</v>
      </c>
      <c r="AW1116" s="9" t="s">
        <v>15</v>
      </c>
      <c r="AX1116" s="9" t="s">
        <v>42</v>
      </c>
      <c r="AY1116" s="116" t="s">
        <v>109</v>
      </c>
    </row>
    <row r="1117" spans="1:65" s="2" customFormat="1" ht="24.2" customHeight="1" x14ac:dyDescent="0.2">
      <c r="A1117" s="20"/>
      <c r="B1117" s="95"/>
      <c r="C1117" s="136"/>
      <c r="D1117" s="136" t="s">
        <v>216</v>
      </c>
      <c r="E1117" s="137" t="s">
        <v>1813</v>
      </c>
      <c r="F1117" s="138" t="s">
        <v>1814</v>
      </c>
      <c r="G1117" s="139" t="s">
        <v>362</v>
      </c>
      <c r="H1117" s="140">
        <v>6.6</v>
      </c>
      <c r="I1117" s="140"/>
      <c r="J1117" s="140">
        <f>ROUND(I1117*H1117,2)</f>
        <v>0</v>
      </c>
      <c r="K1117" s="141"/>
      <c r="L1117" s="142"/>
      <c r="M1117" s="143" t="s">
        <v>0</v>
      </c>
      <c r="N1117" s="144" t="s">
        <v>24</v>
      </c>
      <c r="O1117" s="104">
        <v>0</v>
      </c>
      <c r="P1117" s="104">
        <f>O1117*H1117</f>
        <v>0</v>
      </c>
      <c r="Q1117" s="104">
        <v>1.3500000000000001E-3</v>
      </c>
      <c r="R1117" s="104">
        <f>Q1117*H1117</f>
        <v>8.9099999999999995E-3</v>
      </c>
      <c r="S1117" s="104">
        <v>0</v>
      </c>
      <c r="T1117" s="105">
        <f>S1117*H1117</f>
        <v>0</v>
      </c>
      <c r="U1117" s="20"/>
      <c r="V1117" s="20"/>
      <c r="W1117" s="20"/>
      <c r="X1117" s="20"/>
      <c r="Y1117" s="20"/>
      <c r="Z1117" s="20"/>
      <c r="AA1117" s="20"/>
      <c r="AB1117" s="20"/>
      <c r="AC1117" s="20"/>
      <c r="AD1117" s="20"/>
      <c r="AE1117" s="20"/>
      <c r="AR1117" s="106" t="s">
        <v>305</v>
      </c>
      <c r="AT1117" s="106" t="s">
        <v>216</v>
      </c>
      <c r="AU1117" s="106" t="s">
        <v>116</v>
      </c>
      <c r="AY1117" s="12" t="s">
        <v>109</v>
      </c>
      <c r="BE1117" s="107">
        <f>IF(N1117="základná",J1117,0)</f>
        <v>0</v>
      </c>
      <c r="BF1117" s="107">
        <f>IF(N1117="znížená",J1117,0)</f>
        <v>0</v>
      </c>
      <c r="BG1117" s="107">
        <f>IF(N1117="zákl. prenesená",J1117,0)</f>
        <v>0</v>
      </c>
      <c r="BH1117" s="107">
        <f>IF(N1117="zníž. prenesená",J1117,0)</f>
        <v>0</v>
      </c>
      <c r="BI1117" s="107">
        <f>IF(N1117="nulová",J1117,0)</f>
        <v>0</v>
      </c>
      <c r="BJ1117" s="12" t="s">
        <v>116</v>
      </c>
      <c r="BK1117" s="107">
        <f>ROUND(I1117*H1117,2)</f>
        <v>0</v>
      </c>
      <c r="BL1117" s="12" t="s">
        <v>190</v>
      </c>
      <c r="BM1117" s="106" t="s">
        <v>1815</v>
      </c>
    </row>
    <row r="1118" spans="1:65" s="2" customFormat="1" ht="24.2" customHeight="1" x14ac:dyDescent="0.2">
      <c r="A1118" s="20"/>
      <c r="B1118" s="95"/>
      <c r="C1118" s="96">
        <v>350</v>
      </c>
      <c r="D1118" s="96" t="s">
        <v>111</v>
      </c>
      <c r="E1118" s="97" t="s">
        <v>1816</v>
      </c>
      <c r="F1118" s="98" t="s">
        <v>1817</v>
      </c>
      <c r="G1118" s="99" t="s">
        <v>362</v>
      </c>
      <c r="H1118" s="100">
        <v>566.05999999999995</v>
      </c>
      <c r="I1118" s="100"/>
      <c r="J1118" s="190">
        <f t="shared" ref="J1118" si="235">SUM(H1118*I1118)</f>
        <v>0</v>
      </c>
      <c r="K1118" s="101"/>
      <c r="L1118" s="21"/>
      <c r="M1118" s="102" t="s">
        <v>0</v>
      </c>
      <c r="N1118" s="103" t="s">
        <v>24</v>
      </c>
      <c r="O1118" s="104">
        <v>0</v>
      </c>
      <c r="P1118" s="104">
        <f>O1118*H1118</f>
        <v>0</v>
      </c>
      <c r="Q1118" s="104">
        <v>0</v>
      </c>
      <c r="R1118" s="104">
        <f>Q1118*H1118</f>
        <v>0</v>
      </c>
      <c r="S1118" s="104">
        <v>0</v>
      </c>
      <c r="T1118" s="105">
        <f>S1118*H1118</f>
        <v>0</v>
      </c>
      <c r="U1118" s="20"/>
      <c r="V1118" s="20"/>
      <c r="W1118" s="20"/>
      <c r="X1118" s="20"/>
      <c r="Y1118" s="20"/>
      <c r="Z1118" s="20"/>
      <c r="AA1118" s="20"/>
      <c r="AB1118" s="20"/>
      <c r="AC1118" s="20"/>
      <c r="AD1118" s="20"/>
      <c r="AE1118" s="20"/>
      <c r="AR1118" s="106" t="s">
        <v>190</v>
      </c>
      <c r="AT1118" s="106" t="s">
        <v>111</v>
      </c>
      <c r="AU1118" s="106" t="s">
        <v>116</v>
      </c>
      <c r="AY1118" s="12" t="s">
        <v>109</v>
      </c>
      <c r="BE1118" s="107">
        <f>IF(N1118="základná",J1118,0)</f>
        <v>0</v>
      </c>
      <c r="BF1118" s="107">
        <f>IF(N1118="znížená",J1118,0)</f>
        <v>0</v>
      </c>
      <c r="BG1118" s="107">
        <f>IF(N1118="zákl. prenesená",J1118,0)</f>
        <v>0</v>
      </c>
      <c r="BH1118" s="107">
        <f>IF(N1118="zníž. prenesená",J1118,0)</f>
        <v>0</v>
      </c>
      <c r="BI1118" s="107">
        <f>IF(N1118="nulová",J1118,0)</f>
        <v>0</v>
      </c>
      <c r="BJ1118" s="12" t="s">
        <v>116</v>
      </c>
      <c r="BK1118" s="107">
        <f>ROUND(I1118*H1118,2)</f>
        <v>0</v>
      </c>
      <c r="BL1118" s="12" t="s">
        <v>190</v>
      </c>
      <c r="BM1118" s="106" t="s">
        <v>1818</v>
      </c>
    </row>
    <row r="1119" spans="1:65" s="9" customFormat="1" x14ac:dyDescent="0.2">
      <c r="B1119" s="115"/>
      <c r="D1119" s="109" t="s">
        <v>117</v>
      </c>
      <c r="E1119" s="116" t="s">
        <v>0</v>
      </c>
      <c r="F1119" s="117" t="s">
        <v>1819</v>
      </c>
      <c r="H1119" s="118">
        <v>534.6</v>
      </c>
      <c r="I1119" s="118"/>
      <c r="J1119" s="118"/>
      <c r="L1119" s="115"/>
      <c r="M1119" s="119"/>
      <c r="N1119" s="120"/>
      <c r="O1119" s="120"/>
      <c r="P1119" s="120"/>
      <c r="Q1119" s="120"/>
      <c r="R1119" s="120"/>
      <c r="S1119" s="120"/>
      <c r="T1119" s="121"/>
      <c r="AT1119" s="116" t="s">
        <v>117</v>
      </c>
      <c r="AU1119" s="116" t="s">
        <v>116</v>
      </c>
      <c r="AV1119" s="9" t="s">
        <v>116</v>
      </c>
      <c r="AW1119" s="9" t="s">
        <v>15</v>
      </c>
      <c r="AX1119" s="9" t="s">
        <v>41</v>
      </c>
      <c r="AY1119" s="116" t="s">
        <v>109</v>
      </c>
    </row>
    <row r="1120" spans="1:65" s="9" customFormat="1" x14ac:dyDescent="0.2">
      <c r="B1120" s="115"/>
      <c r="D1120" s="109" t="s">
        <v>117</v>
      </c>
      <c r="E1120" s="116" t="s">
        <v>0</v>
      </c>
      <c r="F1120" s="117" t="s">
        <v>1820</v>
      </c>
      <c r="H1120" s="118">
        <v>22.8</v>
      </c>
      <c r="I1120" s="118"/>
      <c r="J1120" s="118"/>
      <c r="L1120" s="115"/>
      <c r="M1120" s="119"/>
      <c r="N1120" s="120"/>
      <c r="O1120" s="120"/>
      <c r="P1120" s="120"/>
      <c r="Q1120" s="120"/>
      <c r="R1120" s="120"/>
      <c r="S1120" s="120"/>
      <c r="T1120" s="121"/>
      <c r="AT1120" s="116" t="s">
        <v>117</v>
      </c>
      <c r="AU1120" s="116" t="s">
        <v>116</v>
      </c>
      <c r="AV1120" s="9" t="s">
        <v>116</v>
      </c>
      <c r="AW1120" s="9" t="s">
        <v>15</v>
      </c>
      <c r="AX1120" s="9" t="s">
        <v>41</v>
      </c>
      <c r="AY1120" s="116" t="s">
        <v>109</v>
      </c>
    </row>
    <row r="1121" spans="1:65" s="9" customFormat="1" x14ac:dyDescent="0.2">
      <c r="B1121" s="115"/>
      <c r="D1121" s="109" t="s">
        <v>117</v>
      </c>
      <c r="E1121" s="116" t="s">
        <v>0</v>
      </c>
      <c r="F1121" s="117" t="s">
        <v>1821</v>
      </c>
      <c r="H1121" s="118">
        <v>3.4</v>
      </c>
      <c r="I1121" s="118"/>
      <c r="J1121" s="118"/>
      <c r="L1121" s="115"/>
      <c r="M1121" s="119"/>
      <c r="N1121" s="120"/>
      <c r="O1121" s="120"/>
      <c r="P1121" s="120"/>
      <c r="Q1121" s="120"/>
      <c r="R1121" s="120"/>
      <c r="S1121" s="120"/>
      <c r="T1121" s="121"/>
      <c r="AT1121" s="116" t="s">
        <v>117</v>
      </c>
      <c r="AU1121" s="116" t="s">
        <v>116</v>
      </c>
      <c r="AV1121" s="9" t="s">
        <v>116</v>
      </c>
      <c r="AW1121" s="9" t="s">
        <v>15</v>
      </c>
      <c r="AX1121" s="9" t="s">
        <v>41</v>
      </c>
      <c r="AY1121" s="116" t="s">
        <v>109</v>
      </c>
    </row>
    <row r="1122" spans="1:65" s="9" customFormat="1" x14ac:dyDescent="0.2">
      <c r="B1122" s="115"/>
      <c r="D1122" s="109" t="s">
        <v>117</v>
      </c>
      <c r="E1122" s="116" t="s">
        <v>0</v>
      </c>
      <c r="F1122" s="117" t="s">
        <v>1822</v>
      </c>
      <c r="H1122" s="118">
        <v>5.26</v>
      </c>
      <c r="I1122" s="118"/>
      <c r="J1122" s="118"/>
      <c r="L1122" s="115"/>
      <c r="M1122" s="119"/>
      <c r="N1122" s="120"/>
      <c r="O1122" s="120"/>
      <c r="P1122" s="120"/>
      <c r="Q1122" s="120"/>
      <c r="R1122" s="120"/>
      <c r="S1122" s="120"/>
      <c r="T1122" s="121"/>
      <c r="AT1122" s="116" t="s">
        <v>117</v>
      </c>
      <c r="AU1122" s="116" t="s">
        <v>116</v>
      </c>
      <c r="AV1122" s="9" t="s">
        <v>116</v>
      </c>
      <c r="AW1122" s="9" t="s">
        <v>15</v>
      </c>
      <c r="AX1122" s="9" t="s">
        <v>41</v>
      </c>
      <c r="AY1122" s="116" t="s">
        <v>109</v>
      </c>
    </row>
    <row r="1123" spans="1:65" s="10" customFormat="1" x14ac:dyDescent="0.2">
      <c r="B1123" s="122"/>
      <c r="D1123" s="109" t="s">
        <v>117</v>
      </c>
      <c r="E1123" s="123" t="s">
        <v>0</v>
      </c>
      <c r="F1123" s="124" t="s">
        <v>121</v>
      </c>
      <c r="H1123" s="125">
        <v>566.05999999999995</v>
      </c>
      <c r="I1123" s="125"/>
      <c r="J1123" s="125"/>
      <c r="L1123" s="122"/>
      <c r="M1123" s="126"/>
      <c r="N1123" s="127"/>
      <c r="O1123" s="127"/>
      <c r="P1123" s="127"/>
      <c r="Q1123" s="127"/>
      <c r="R1123" s="127"/>
      <c r="S1123" s="127"/>
      <c r="T1123" s="128"/>
      <c r="AT1123" s="123" t="s">
        <v>117</v>
      </c>
      <c r="AU1123" s="123" t="s">
        <v>116</v>
      </c>
      <c r="AV1123" s="10" t="s">
        <v>115</v>
      </c>
      <c r="AW1123" s="10" t="s">
        <v>15</v>
      </c>
      <c r="AX1123" s="10" t="s">
        <v>42</v>
      </c>
      <c r="AY1123" s="123" t="s">
        <v>109</v>
      </c>
    </row>
    <row r="1124" spans="1:65" s="2" customFormat="1" ht="37.9" customHeight="1" x14ac:dyDescent="0.2">
      <c r="A1124" s="20"/>
      <c r="B1124" s="95"/>
      <c r="C1124" s="136">
        <v>351</v>
      </c>
      <c r="D1124" s="136" t="s">
        <v>216</v>
      </c>
      <c r="E1124" s="137" t="s">
        <v>1823</v>
      </c>
      <c r="F1124" s="138" t="s">
        <v>1824</v>
      </c>
      <c r="G1124" s="139" t="s">
        <v>256</v>
      </c>
      <c r="H1124" s="140">
        <v>1</v>
      </c>
      <c r="I1124" s="140"/>
      <c r="J1124" s="140">
        <f t="shared" ref="J1124:J1127" si="236">SUM(H1124*I1124)</f>
        <v>0</v>
      </c>
      <c r="K1124" s="141"/>
      <c r="L1124" s="142"/>
      <c r="M1124" s="143" t="s">
        <v>0</v>
      </c>
      <c r="N1124" s="144" t="s">
        <v>24</v>
      </c>
      <c r="O1124" s="104">
        <v>0</v>
      </c>
      <c r="P1124" s="104">
        <f>O1124*H1124</f>
        <v>0</v>
      </c>
      <c r="Q1124" s="104">
        <v>0</v>
      </c>
      <c r="R1124" s="104">
        <f>Q1124*H1124</f>
        <v>0</v>
      </c>
      <c r="S1124" s="104">
        <v>0</v>
      </c>
      <c r="T1124" s="105">
        <f>S1124*H1124</f>
        <v>0</v>
      </c>
      <c r="U1124" s="20"/>
      <c r="V1124" s="20"/>
      <c r="W1124" s="20"/>
      <c r="X1124" s="20"/>
      <c r="Y1124" s="20"/>
      <c r="Z1124" s="20"/>
      <c r="AA1124" s="20"/>
      <c r="AB1124" s="20"/>
      <c r="AC1124" s="20"/>
      <c r="AD1124" s="20"/>
      <c r="AE1124" s="20"/>
      <c r="AR1124" s="106" t="s">
        <v>305</v>
      </c>
      <c r="AT1124" s="106" t="s">
        <v>216</v>
      </c>
      <c r="AU1124" s="106" t="s">
        <v>116</v>
      </c>
      <c r="AY1124" s="12" t="s">
        <v>109</v>
      </c>
      <c r="BE1124" s="107">
        <f>IF(N1124="základná",J1124,0)</f>
        <v>0</v>
      </c>
      <c r="BF1124" s="107">
        <f>IF(N1124="znížená",J1124,0)</f>
        <v>0</v>
      </c>
      <c r="BG1124" s="107">
        <f>IF(N1124="zákl. prenesená",J1124,0)</f>
        <v>0</v>
      </c>
      <c r="BH1124" s="107">
        <f>IF(N1124="zníž. prenesená",J1124,0)</f>
        <v>0</v>
      </c>
      <c r="BI1124" s="107">
        <f>IF(N1124="nulová",J1124,0)</f>
        <v>0</v>
      </c>
      <c r="BJ1124" s="12" t="s">
        <v>116</v>
      </c>
      <c r="BK1124" s="107">
        <f>ROUND(I1124*H1124,2)</f>
        <v>0</v>
      </c>
      <c r="BL1124" s="12" t="s">
        <v>190</v>
      </c>
      <c r="BM1124" s="106" t="s">
        <v>1825</v>
      </c>
    </row>
    <row r="1125" spans="1:65" s="2" customFormat="1" ht="37.9" customHeight="1" x14ac:dyDescent="0.2">
      <c r="A1125" s="20"/>
      <c r="B1125" s="95"/>
      <c r="C1125" s="136">
        <v>352</v>
      </c>
      <c r="D1125" s="136" t="s">
        <v>216</v>
      </c>
      <c r="E1125" s="137" t="s">
        <v>1826</v>
      </c>
      <c r="F1125" s="138" t="s">
        <v>1827</v>
      </c>
      <c r="G1125" s="139" t="s">
        <v>256</v>
      </c>
      <c r="H1125" s="140">
        <v>1</v>
      </c>
      <c r="I1125" s="140"/>
      <c r="J1125" s="140">
        <f t="shared" si="236"/>
        <v>0</v>
      </c>
      <c r="K1125" s="141"/>
      <c r="L1125" s="142"/>
      <c r="M1125" s="143" t="s">
        <v>0</v>
      </c>
      <c r="N1125" s="144" t="s">
        <v>24</v>
      </c>
      <c r="O1125" s="104">
        <v>0</v>
      </c>
      <c r="P1125" s="104">
        <f>O1125*H1125</f>
        <v>0</v>
      </c>
      <c r="Q1125" s="104">
        <v>0</v>
      </c>
      <c r="R1125" s="104">
        <f>Q1125*H1125</f>
        <v>0</v>
      </c>
      <c r="S1125" s="104">
        <v>0</v>
      </c>
      <c r="T1125" s="105">
        <f>S1125*H1125</f>
        <v>0</v>
      </c>
      <c r="U1125" s="20"/>
      <c r="V1125" s="20"/>
      <c r="W1125" s="20"/>
      <c r="X1125" s="20"/>
      <c r="Y1125" s="20"/>
      <c r="Z1125" s="20"/>
      <c r="AA1125" s="20"/>
      <c r="AB1125" s="20"/>
      <c r="AC1125" s="20"/>
      <c r="AD1125" s="20"/>
      <c r="AE1125" s="20"/>
      <c r="AR1125" s="106" t="s">
        <v>305</v>
      </c>
      <c r="AT1125" s="106" t="s">
        <v>216</v>
      </c>
      <c r="AU1125" s="106" t="s">
        <v>116</v>
      </c>
      <c r="AY1125" s="12" t="s">
        <v>109</v>
      </c>
      <c r="BE1125" s="107">
        <f>IF(N1125="základná",J1125,0)</f>
        <v>0</v>
      </c>
      <c r="BF1125" s="107">
        <f>IF(N1125="znížená",J1125,0)</f>
        <v>0</v>
      </c>
      <c r="BG1125" s="107">
        <f>IF(N1125="zákl. prenesená",J1125,0)</f>
        <v>0</v>
      </c>
      <c r="BH1125" s="107">
        <f>IF(N1125="zníž. prenesená",J1125,0)</f>
        <v>0</v>
      </c>
      <c r="BI1125" s="107">
        <f>IF(N1125="nulová",J1125,0)</f>
        <v>0</v>
      </c>
      <c r="BJ1125" s="12" t="s">
        <v>116</v>
      </c>
      <c r="BK1125" s="107">
        <f>ROUND(I1125*H1125,2)</f>
        <v>0</v>
      </c>
      <c r="BL1125" s="12" t="s">
        <v>190</v>
      </c>
      <c r="BM1125" s="106" t="s">
        <v>1828</v>
      </c>
    </row>
    <row r="1126" spans="1:65" s="2" customFormat="1" ht="37.9" customHeight="1" x14ac:dyDescent="0.2">
      <c r="A1126" s="20"/>
      <c r="B1126" s="95"/>
      <c r="C1126" s="136">
        <v>353</v>
      </c>
      <c r="D1126" s="136" t="s">
        <v>216</v>
      </c>
      <c r="E1126" s="137" t="s">
        <v>1829</v>
      </c>
      <c r="F1126" s="138" t="s">
        <v>1830</v>
      </c>
      <c r="G1126" s="139" t="s">
        <v>256</v>
      </c>
      <c r="H1126" s="140">
        <v>6</v>
      </c>
      <c r="I1126" s="140"/>
      <c r="J1126" s="140">
        <f t="shared" si="236"/>
        <v>0</v>
      </c>
      <c r="K1126" s="141"/>
      <c r="L1126" s="142"/>
      <c r="M1126" s="143" t="s">
        <v>0</v>
      </c>
      <c r="N1126" s="144" t="s">
        <v>24</v>
      </c>
      <c r="O1126" s="104">
        <v>0</v>
      </c>
      <c r="P1126" s="104">
        <f>O1126*H1126</f>
        <v>0</v>
      </c>
      <c r="Q1126" s="104">
        <v>0</v>
      </c>
      <c r="R1126" s="104">
        <f>Q1126*H1126</f>
        <v>0</v>
      </c>
      <c r="S1126" s="104">
        <v>0</v>
      </c>
      <c r="T1126" s="105">
        <f>S1126*H1126</f>
        <v>0</v>
      </c>
      <c r="U1126" s="20"/>
      <c r="V1126" s="20"/>
      <c r="W1126" s="20"/>
      <c r="X1126" s="20"/>
      <c r="Y1126" s="20"/>
      <c r="Z1126" s="20"/>
      <c r="AA1126" s="20"/>
      <c r="AB1126" s="20"/>
      <c r="AC1126" s="20"/>
      <c r="AD1126" s="20"/>
      <c r="AE1126" s="20"/>
      <c r="AR1126" s="106" t="s">
        <v>305</v>
      </c>
      <c r="AT1126" s="106" t="s">
        <v>216</v>
      </c>
      <c r="AU1126" s="106" t="s">
        <v>116</v>
      </c>
      <c r="AY1126" s="12" t="s">
        <v>109</v>
      </c>
      <c r="BE1126" s="107">
        <f>IF(N1126="základná",J1126,0)</f>
        <v>0</v>
      </c>
      <c r="BF1126" s="107">
        <f>IF(N1126="znížená",J1126,0)</f>
        <v>0</v>
      </c>
      <c r="BG1126" s="107">
        <f>IF(N1126="zákl. prenesená",J1126,0)</f>
        <v>0</v>
      </c>
      <c r="BH1126" s="107">
        <f>IF(N1126="zníž. prenesená",J1126,0)</f>
        <v>0</v>
      </c>
      <c r="BI1126" s="107">
        <f>IF(N1126="nulová",J1126,0)</f>
        <v>0</v>
      </c>
      <c r="BJ1126" s="12" t="s">
        <v>116</v>
      </c>
      <c r="BK1126" s="107">
        <f>ROUND(I1126*H1126,2)</f>
        <v>0</v>
      </c>
      <c r="BL1126" s="12" t="s">
        <v>190</v>
      </c>
      <c r="BM1126" s="106" t="s">
        <v>1831</v>
      </c>
    </row>
    <row r="1127" spans="1:65" s="2" customFormat="1" ht="37.9" customHeight="1" x14ac:dyDescent="0.2">
      <c r="A1127" s="20"/>
      <c r="B1127" s="95"/>
      <c r="C1127" s="136">
        <v>354</v>
      </c>
      <c r="D1127" s="136" t="s">
        <v>216</v>
      </c>
      <c r="E1127" s="137" t="s">
        <v>1832</v>
      </c>
      <c r="F1127" s="138" t="s">
        <v>1833</v>
      </c>
      <c r="G1127" s="139" t="s">
        <v>256</v>
      </c>
      <c r="H1127" s="140">
        <v>81</v>
      </c>
      <c r="I1127" s="140"/>
      <c r="J1127" s="140">
        <f t="shared" si="236"/>
        <v>0</v>
      </c>
      <c r="K1127" s="141"/>
      <c r="L1127" s="142"/>
      <c r="M1127" s="143" t="s">
        <v>0</v>
      </c>
      <c r="N1127" s="144" t="s">
        <v>24</v>
      </c>
      <c r="O1127" s="104">
        <v>0</v>
      </c>
      <c r="P1127" s="104">
        <f>O1127*H1127</f>
        <v>0</v>
      </c>
      <c r="Q1127" s="104">
        <v>0</v>
      </c>
      <c r="R1127" s="104">
        <f>Q1127*H1127</f>
        <v>0</v>
      </c>
      <c r="S1127" s="104">
        <v>0</v>
      </c>
      <c r="T1127" s="105">
        <f>S1127*H1127</f>
        <v>0</v>
      </c>
      <c r="U1127" s="20"/>
      <c r="V1127" s="20"/>
      <c r="W1127" s="20"/>
      <c r="X1127" s="20"/>
      <c r="Y1127" s="20"/>
      <c r="Z1127" s="20"/>
      <c r="AA1127" s="20"/>
      <c r="AB1127" s="20"/>
      <c r="AC1127" s="20"/>
      <c r="AD1127" s="20"/>
      <c r="AE1127" s="20"/>
      <c r="AR1127" s="106" t="s">
        <v>305</v>
      </c>
      <c r="AT1127" s="106" t="s">
        <v>216</v>
      </c>
      <c r="AU1127" s="106" t="s">
        <v>116</v>
      </c>
      <c r="AY1127" s="12" t="s">
        <v>109</v>
      </c>
      <c r="BE1127" s="107">
        <f>IF(N1127="základná",J1127,0)</f>
        <v>0</v>
      </c>
      <c r="BF1127" s="107">
        <f>IF(N1127="znížená",J1127,0)</f>
        <v>0</v>
      </c>
      <c r="BG1127" s="107">
        <f>IF(N1127="zákl. prenesená",J1127,0)</f>
        <v>0</v>
      </c>
      <c r="BH1127" s="107">
        <f>IF(N1127="zníž. prenesená",J1127,0)</f>
        <v>0</v>
      </c>
      <c r="BI1127" s="107">
        <f>IF(N1127="nulová",J1127,0)</f>
        <v>0</v>
      </c>
      <c r="BJ1127" s="12" t="s">
        <v>116</v>
      </c>
      <c r="BK1127" s="107">
        <f>ROUND(I1127*H1127,2)</f>
        <v>0</v>
      </c>
      <c r="BL1127" s="12" t="s">
        <v>190</v>
      </c>
      <c r="BM1127" s="106" t="s">
        <v>1834</v>
      </c>
    </row>
    <row r="1128" spans="1:65" s="2" customFormat="1" ht="37.9" customHeight="1" x14ac:dyDescent="0.2">
      <c r="A1128" s="20"/>
      <c r="B1128" s="95"/>
      <c r="C1128" s="96">
        <v>355</v>
      </c>
      <c r="D1128" s="96" t="s">
        <v>111</v>
      </c>
      <c r="E1128" s="97" t="s">
        <v>1835</v>
      </c>
      <c r="F1128" s="98" t="s">
        <v>1836</v>
      </c>
      <c r="G1128" s="99" t="s">
        <v>362</v>
      </c>
      <c r="H1128" s="100">
        <v>57.93</v>
      </c>
      <c r="I1128" s="100"/>
      <c r="J1128" s="190">
        <f t="shared" ref="J1128" si="237">SUM(H1128*I1128)</f>
        <v>0</v>
      </c>
      <c r="K1128" s="101"/>
      <c r="L1128" s="21"/>
      <c r="M1128" s="102" t="s">
        <v>0</v>
      </c>
      <c r="N1128" s="103" t="s">
        <v>24</v>
      </c>
      <c r="O1128" s="104">
        <v>0</v>
      </c>
      <c r="P1128" s="104">
        <f>O1128*H1128</f>
        <v>0</v>
      </c>
      <c r="Q1128" s="104">
        <v>0</v>
      </c>
      <c r="R1128" s="104">
        <f>Q1128*H1128</f>
        <v>0</v>
      </c>
      <c r="S1128" s="104">
        <v>0</v>
      </c>
      <c r="T1128" s="105">
        <f>S1128*H1128</f>
        <v>0</v>
      </c>
      <c r="U1128" s="20"/>
      <c r="V1128" s="20"/>
      <c r="W1128" s="20"/>
      <c r="X1128" s="20"/>
      <c r="Y1128" s="20"/>
      <c r="Z1128" s="20"/>
      <c r="AA1128" s="20"/>
      <c r="AB1128" s="20"/>
      <c r="AC1128" s="20"/>
      <c r="AD1128" s="20"/>
      <c r="AE1128" s="20"/>
      <c r="AR1128" s="106" t="s">
        <v>190</v>
      </c>
      <c r="AT1128" s="106" t="s">
        <v>111</v>
      </c>
      <c r="AU1128" s="106" t="s">
        <v>116</v>
      </c>
      <c r="AY1128" s="12" t="s">
        <v>109</v>
      </c>
      <c r="BE1128" s="107">
        <f>IF(N1128="základná",J1128,0)</f>
        <v>0</v>
      </c>
      <c r="BF1128" s="107">
        <f>IF(N1128="znížená",J1128,0)</f>
        <v>0</v>
      </c>
      <c r="BG1128" s="107">
        <f>IF(N1128="zákl. prenesená",J1128,0)</f>
        <v>0</v>
      </c>
      <c r="BH1128" s="107">
        <f>IF(N1128="zníž. prenesená",J1128,0)</f>
        <v>0</v>
      </c>
      <c r="BI1128" s="107">
        <f>IF(N1128="nulová",J1128,0)</f>
        <v>0</v>
      </c>
      <c r="BJ1128" s="12" t="s">
        <v>116</v>
      </c>
      <c r="BK1128" s="107">
        <f>ROUND(I1128*H1128,2)</f>
        <v>0</v>
      </c>
      <c r="BL1128" s="12" t="s">
        <v>190</v>
      </c>
      <c r="BM1128" s="106" t="s">
        <v>1837</v>
      </c>
    </row>
    <row r="1129" spans="1:65" s="9" customFormat="1" x14ac:dyDescent="0.2">
      <c r="B1129" s="115"/>
      <c r="D1129" s="109" t="s">
        <v>117</v>
      </c>
      <c r="E1129" s="116" t="s">
        <v>0</v>
      </c>
      <c r="F1129" s="117" t="s">
        <v>1838</v>
      </c>
      <c r="H1129" s="118">
        <v>9.33</v>
      </c>
      <c r="I1129" s="118"/>
      <c r="J1129" s="118"/>
      <c r="L1129" s="115"/>
      <c r="M1129" s="119"/>
      <c r="N1129" s="120"/>
      <c r="O1129" s="120"/>
      <c r="P1129" s="120"/>
      <c r="Q1129" s="120"/>
      <c r="R1129" s="120"/>
      <c r="S1129" s="120"/>
      <c r="T1129" s="121"/>
      <c r="AT1129" s="116" t="s">
        <v>117</v>
      </c>
      <c r="AU1129" s="116" t="s">
        <v>116</v>
      </c>
      <c r="AV1129" s="9" t="s">
        <v>116</v>
      </c>
      <c r="AW1129" s="9" t="s">
        <v>15</v>
      </c>
      <c r="AX1129" s="9" t="s">
        <v>41</v>
      </c>
      <c r="AY1129" s="116" t="s">
        <v>109</v>
      </c>
    </row>
    <row r="1130" spans="1:65" s="9" customFormat="1" x14ac:dyDescent="0.2">
      <c r="B1130" s="115"/>
      <c r="D1130" s="109" t="s">
        <v>117</v>
      </c>
      <c r="E1130" s="116" t="s">
        <v>0</v>
      </c>
      <c r="F1130" s="117" t="s">
        <v>1839</v>
      </c>
      <c r="H1130" s="118">
        <v>42</v>
      </c>
      <c r="I1130" s="118"/>
      <c r="J1130" s="118"/>
      <c r="L1130" s="115"/>
      <c r="M1130" s="119"/>
      <c r="N1130" s="120"/>
      <c r="O1130" s="120"/>
      <c r="P1130" s="120"/>
      <c r="Q1130" s="120"/>
      <c r="R1130" s="120"/>
      <c r="S1130" s="120"/>
      <c r="T1130" s="121"/>
      <c r="AT1130" s="116" t="s">
        <v>117</v>
      </c>
      <c r="AU1130" s="116" t="s">
        <v>116</v>
      </c>
      <c r="AV1130" s="9" t="s">
        <v>116</v>
      </c>
      <c r="AW1130" s="9" t="s">
        <v>15</v>
      </c>
      <c r="AX1130" s="9" t="s">
        <v>41</v>
      </c>
      <c r="AY1130" s="116" t="s">
        <v>109</v>
      </c>
    </row>
    <row r="1131" spans="1:65" s="9" customFormat="1" x14ac:dyDescent="0.2">
      <c r="B1131" s="115"/>
      <c r="D1131" s="109" t="s">
        <v>117</v>
      </c>
      <c r="E1131" s="116" t="s">
        <v>0</v>
      </c>
      <c r="F1131" s="117" t="s">
        <v>1840</v>
      </c>
      <c r="H1131" s="118">
        <v>6.6</v>
      </c>
      <c r="I1131" s="118"/>
      <c r="J1131" s="118"/>
      <c r="L1131" s="115"/>
      <c r="M1131" s="119"/>
      <c r="N1131" s="120"/>
      <c r="O1131" s="120"/>
      <c r="P1131" s="120"/>
      <c r="Q1131" s="120"/>
      <c r="R1131" s="120"/>
      <c r="S1131" s="120"/>
      <c r="T1131" s="121"/>
      <c r="AT1131" s="116" t="s">
        <v>117</v>
      </c>
      <c r="AU1131" s="116" t="s">
        <v>116</v>
      </c>
      <c r="AV1131" s="9" t="s">
        <v>116</v>
      </c>
      <c r="AW1131" s="9" t="s">
        <v>15</v>
      </c>
      <c r="AX1131" s="9" t="s">
        <v>41</v>
      </c>
      <c r="AY1131" s="116" t="s">
        <v>109</v>
      </c>
    </row>
    <row r="1132" spans="1:65" s="10" customFormat="1" x14ac:dyDescent="0.2">
      <c r="B1132" s="122"/>
      <c r="D1132" s="109" t="s">
        <v>117</v>
      </c>
      <c r="E1132" s="123" t="s">
        <v>0</v>
      </c>
      <c r="F1132" s="124" t="s">
        <v>121</v>
      </c>
      <c r="H1132" s="125">
        <v>57.93</v>
      </c>
      <c r="I1132" s="125"/>
      <c r="J1132" s="125"/>
      <c r="L1132" s="122"/>
      <c r="M1132" s="126"/>
      <c r="N1132" s="127"/>
      <c r="O1132" s="127"/>
      <c r="P1132" s="127"/>
      <c r="Q1132" s="127"/>
      <c r="R1132" s="127"/>
      <c r="S1132" s="127"/>
      <c r="T1132" s="128"/>
      <c r="AT1132" s="123" t="s">
        <v>117</v>
      </c>
      <c r="AU1132" s="123" t="s">
        <v>116</v>
      </c>
      <c r="AV1132" s="10" t="s">
        <v>115</v>
      </c>
      <c r="AW1132" s="10" t="s">
        <v>15</v>
      </c>
      <c r="AX1132" s="10" t="s">
        <v>42</v>
      </c>
      <c r="AY1132" s="123" t="s">
        <v>109</v>
      </c>
    </row>
    <row r="1133" spans="1:65" s="2" customFormat="1" ht="16.5" customHeight="1" x14ac:dyDescent="0.2">
      <c r="A1133" s="20"/>
      <c r="B1133" s="95"/>
      <c r="C1133" s="136">
        <v>356</v>
      </c>
      <c r="D1133" s="136" t="s">
        <v>216</v>
      </c>
      <c r="E1133" s="137" t="s">
        <v>1841</v>
      </c>
      <c r="F1133" s="138" t="s">
        <v>1842</v>
      </c>
      <c r="G1133" s="139" t="s">
        <v>214</v>
      </c>
      <c r="H1133" s="140">
        <v>25.594999999999999</v>
      </c>
      <c r="I1133" s="140"/>
      <c r="J1133" s="140">
        <f t="shared" ref="J1133" si="238">SUM(H1133*I1133)</f>
        <v>0</v>
      </c>
      <c r="K1133" s="141"/>
      <c r="L1133" s="142"/>
      <c r="M1133" s="143" t="s">
        <v>0</v>
      </c>
      <c r="N1133" s="144" t="s">
        <v>24</v>
      </c>
      <c r="O1133" s="104">
        <v>0</v>
      </c>
      <c r="P1133" s="104">
        <f>O1133*H1133</f>
        <v>0</v>
      </c>
      <c r="Q1133" s="104">
        <v>0</v>
      </c>
      <c r="R1133" s="104">
        <f>Q1133*H1133</f>
        <v>0</v>
      </c>
      <c r="S1133" s="104">
        <v>0</v>
      </c>
      <c r="T1133" s="105">
        <f>S1133*H1133</f>
        <v>0</v>
      </c>
      <c r="U1133" s="20"/>
      <c r="V1133" s="20"/>
      <c r="W1133" s="20"/>
      <c r="X1133" s="20"/>
      <c r="Y1133" s="20"/>
      <c r="Z1133" s="20"/>
      <c r="AA1133" s="20"/>
      <c r="AB1133" s="20"/>
      <c r="AC1133" s="20"/>
      <c r="AD1133" s="20"/>
      <c r="AE1133" s="20"/>
      <c r="AR1133" s="106" t="s">
        <v>305</v>
      </c>
      <c r="AT1133" s="106" t="s">
        <v>216</v>
      </c>
      <c r="AU1133" s="106" t="s">
        <v>116</v>
      </c>
      <c r="AY1133" s="12" t="s">
        <v>109</v>
      </c>
      <c r="BE1133" s="107">
        <f>IF(N1133="základná",J1133,0)</f>
        <v>0</v>
      </c>
      <c r="BF1133" s="107">
        <f>IF(N1133="znížená",J1133,0)</f>
        <v>0</v>
      </c>
      <c r="BG1133" s="107">
        <f>IF(N1133="zákl. prenesená",J1133,0)</f>
        <v>0</v>
      </c>
      <c r="BH1133" s="107">
        <f>IF(N1133="zníž. prenesená",J1133,0)</f>
        <v>0</v>
      </c>
      <c r="BI1133" s="107">
        <f>IF(N1133="nulová",J1133,0)</f>
        <v>0</v>
      </c>
      <c r="BJ1133" s="12" t="s">
        <v>116</v>
      </c>
      <c r="BK1133" s="107">
        <f>ROUND(I1133*H1133,2)</f>
        <v>0</v>
      </c>
      <c r="BL1133" s="12" t="s">
        <v>190</v>
      </c>
      <c r="BM1133" s="106" t="s">
        <v>952</v>
      </c>
    </row>
    <row r="1134" spans="1:65" s="9" customFormat="1" x14ac:dyDescent="0.2">
      <c r="B1134" s="115"/>
      <c r="D1134" s="109" t="s">
        <v>117</v>
      </c>
      <c r="E1134" s="116" t="s">
        <v>0</v>
      </c>
      <c r="F1134" s="117" t="s">
        <v>1843</v>
      </c>
      <c r="H1134" s="118">
        <v>4.9950000000000001</v>
      </c>
      <c r="I1134" s="118"/>
      <c r="J1134" s="118"/>
      <c r="L1134" s="115"/>
      <c r="M1134" s="119"/>
      <c r="N1134" s="120"/>
      <c r="O1134" s="120"/>
      <c r="P1134" s="120"/>
      <c r="Q1134" s="120"/>
      <c r="R1134" s="120"/>
      <c r="S1134" s="120"/>
      <c r="T1134" s="121"/>
      <c r="AT1134" s="116" t="s">
        <v>117</v>
      </c>
      <c r="AU1134" s="116" t="s">
        <v>116</v>
      </c>
      <c r="AV1134" s="9" t="s">
        <v>116</v>
      </c>
      <c r="AW1134" s="9" t="s">
        <v>15</v>
      </c>
      <c r="AX1134" s="9" t="s">
        <v>41</v>
      </c>
      <c r="AY1134" s="116" t="s">
        <v>109</v>
      </c>
    </row>
    <row r="1135" spans="1:65" s="9" customFormat="1" x14ac:dyDescent="0.2">
      <c r="B1135" s="115"/>
      <c r="D1135" s="109" t="s">
        <v>117</v>
      </c>
      <c r="E1135" s="116" t="s">
        <v>0</v>
      </c>
      <c r="F1135" s="117" t="s">
        <v>1844</v>
      </c>
      <c r="H1135" s="118">
        <v>18</v>
      </c>
      <c r="I1135" s="118"/>
      <c r="J1135" s="118"/>
      <c r="L1135" s="115"/>
      <c r="M1135" s="119"/>
      <c r="N1135" s="120"/>
      <c r="O1135" s="120"/>
      <c r="P1135" s="120"/>
      <c r="Q1135" s="120"/>
      <c r="R1135" s="120"/>
      <c r="S1135" s="120"/>
      <c r="T1135" s="121"/>
      <c r="AT1135" s="116" t="s">
        <v>117</v>
      </c>
      <c r="AU1135" s="116" t="s">
        <v>116</v>
      </c>
      <c r="AV1135" s="9" t="s">
        <v>116</v>
      </c>
      <c r="AW1135" s="9" t="s">
        <v>15</v>
      </c>
      <c r="AX1135" s="9" t="s">
        <v>41</v>
      </c>
      <c r="AY1135" s="116" t="s">
        <v>109</v>
      </c>
    </row>
    <row r="1136" spans="1:65" s="9" customFormat="1" x14ac:dyDescent="0.2">
      <c r="B1136" s="115"/>
      <c r="D1136" s="109" t="s">
        <v>117</v>
      </c>
      <c r="E1136" s="116" t="s">
        <v>0</v>
      </c>
      <c r="F1136" s="117" t="s">
        <v>1845</v>
      </c>
      <c r="H1136" s="118">
        <v>2.6</v>
      </c>
      <c r="I1136" s="118"/>
      <c r="J1136" s="118"/>
      <c r="L1136" s="115"/>
      <c r="M1136" s="119"/>
      <c r="N1136" s="120"/>
      <c r="O1136" s="120"/>
      <c r="P1136" s="120"/>
      <c r="Q1136" s="120"/>
      <c r="R1136" s="120"/>
      <c r="S1136" s="120"/>
      <c r="T1136" s="121"/>
      <c r="AT1136" s="116" t="s">
        <v>117</v>
      </c>
      <c r="AU1136" s="116" t="s">
        <v>116</v>
      </c>
      <c r="AV1136" s="9" t="s">
        <v>116</v>
      </c>
      <c r="AW1136" s="9" t="s">
        <v>15</v>
      </c>
      <c r="AX1136" s="9" t="s">
        <v>41</v>
      </c>
      <c r="AY1136" s="116" t="s">
        <v>109</v>
      </c>
    </row>
    <row r="1137" spans="1:65" s="10" customFormat="1" x14ac:dyDescent="0.2">
      <c r="B1137" s="122"/>
      <c r="D1137" s="109" t="s">
        <v>117</v>
      </c>
      <c r="E1137" s="123" t="s">
        <v>0</v>
      </c>
      <c r="F1137" s="124" t="s">
        <v>121</v>
      </c>
      <c r="H1137" s="125">
        <v>25.594999999999999</v>
      </c>
      <c r="I1137" s="125"/>
      <c r="J1137" s="125"/>
      <c r="L1137" s="122"/>
      <c r="M1137" s="126"/>
      <c r="N1137" s="127"/>
      <c r="O1137" s="127"/>
      <c r="P1137" s="127"/>
      <c r="Q1137" s="127"/>
      <c r="R1137" s="127"/>
      <c r="S1137" s="127"/>
      <c r="T1137" s="128"/>
      <c r="AT1137" s="123" t="s">
        <v>117</v>
      </c>
      <c r="AU1137" s="123" t="s">
        <v>116</v>
      </c>
      <c r="AV1137" s="10" t="s">
        <v>115</v>
      </c>
      <c r="AW1137" s="10" t="s">
        <v>15</v>
      </c>
      <c r="AX1137" s="10" t="s">
        <v>42</v>
      </c>
      <c r="AY1137" s="123" t="s">
        <v>109</v>
      </c>
    </row>
    <row r="1138" spans="1:65" s="2" customFormat="1" ht="24.2" customHeight="1" x14ac:dyDescent="0.2">
      <c r="A1138" s="20"/>
      <c r="B1138" s="95"/>
      <c r="C1138" s="96">
        <v>357</v>
      </c>
      <c r="D1138" s="96" t="s">
        <v>111</v>
      </c>
      <c r="E1138" s="97" t="s">
        <v>1846</v>
      </c>
      <c r="F1138" s="98" t="s">
        <v>1847</v>
      </c>
      <c r="G1138" s="99" t="s">
        <v>256</v>
      </c>
      <c r="H1138" s="100">
        <v>1</v>
      </c>
      <c r="I1138" s="100"/>
      <c r="J1138" s="190">
        <f t="shared" ref="J1138:J1139" si="239">SUM(H1138*I1138)</f>
        <v>0</v>
      </c>
      <c r="K1138" s="101"/>
      <c r="L1138" s="21"/>
      <c r="M1138" s="102" t="s">
        <v>0</v>
      </c>
      <c r="N1138" s="103" t="s">
        <v>24</v>
      </c>
      <c r="O1138" s="104">
        <v>0</v>
      </c>
      <c r="P1138" s="104">
        <f t="shared" ref="P1138:P1144" si="240">O1138*H1138</f>
        <v>0</v>
      </c>
      <c r="Q1138" s="104">
        <v>0</v>
      </c>
      <c r="R1138" s="104">
        <f t="shared" ref="R1138:R1144" si="241">Q1138*H1138</f>
        <v>0</v>
      </c>
      <c r="S1138" s="104">
        <v>0</v>
      </c>
      <c r="T1138" s="105">
        <f t="shared" ref="T1138:T1144" si="242">S1138*H1138</f>
        <v>0</v>
      </c>
      <c r="U1138" s="20"/>
      <c r="V1138" s="20"/>
      <c r="W1138" s="20"/>
      <c r="X1138" s="20"/>
      <c r="Y1138" s="20"/>
      <c r="Z1138" s="20"/>
      <c r="AA1138" s="20"/>
      <c r="AB1138" s="20"/>
      <c r="AC1138" s="20"/>
      <c r="AD1138" s="20"/>
      <c r="AE1138" s="20"/>
      <c r="AR1138" s="106" t="s">
        <v>190</v>
      </c>
      <c r="AT1138" s="106" t="s">
        <v>111</v>
      </c>
      <c r="AU1138" s="106" t="s">
        <v>116</v>
      </c>
      <c r="AY1138" s="12" t="s">
        <v>109</v>
      </c>
      <c r="BE1138" s="107">
        <f t="shared" ref="BE1138:BE1144" si="243">IF(N1138="základná",J1138,0)</f>
        <v>0</v>
      </c>
      <c r="BF1138" s="107">
        <f t="shared" ref="BF1138:BF1144" si="244">IF(N1138="znížená",J1138,0)</f>
        <v>0</v>
      </c>
      <c r="BG1138" s="107">
        <f t="shared" ref="BG1138:BG1144" si="245">IF(N1138="zákl. prenesená",J1138,0)</f>
        <v>0</v>
      </c>
      <c r="BH1138" s="107">
        <f t="shared" ref="BH1138:BH1144" si="246">IF(N1138="zníž. prenesená",J1138,0)</f>
        <v>0</v>
      </c>
      <c r="BI1138" s="107">
        <f t="shared" ref="BI1138:BI1144" si="247">IF(N1138="nulová",J1138,0)</f>
        <v>0</v>
      </c>
      <c r="BJ1138" s="12" t="s">
        <v>116</v>
      </c>
      <c r="BK1138" s="107">
        <f t="shared" ref="BK1138:BK1144" si="248">ROUND(I1138*H1138,2)</f>
        <v>0</v>
      </c>
      <c r="BL1138" s="12" t="s">
        <v>190</v>
      </c>
      <c r="BM1138" s="106" t="s">
        <v>1035</v>
      </c>
    </row>
    <row r="1139" spans="1:65" s="2" customFormat="1" ht="24.2" customHeight="1" x14ac:dyDescent="0.2">
      <c r="A1139" s="20"/>
      <c r="B1139" s="95"/>
      <c r="C1139" s="96">
        <v>358</v>
      </c>
      <c r="D1139" s="136" t="s">
        <v>216</v>
      </c>
      <c r="E1139" s="137" t="s">
        <v>1848</v>
      </c>
      <c r="F1139" s="138" t="s">
        <v>1849</v>
      </c>
      <c r="G1139" s="139" t="s">
        <v>256</v>
      </c>
      <c r="H1139" s="140">
        <v>1</v>
      </c>
      <c r="I1139" s="140"/>
      <c r="J1139" s="140">
        <f t="shared" si="239"/>
        <v>0</v>
      </c>
      <c r="K1139" s="141"/>
      <c r="L1139" s="142"/>
      <c r="M1139" s="143" t="s">
        <v>0</v>
      </c>
      <c r="N1139" s="144" t="s">
        <v>24</v>
      </c>
      <c r="O1139" s="104">
        <v>0</v>
      </c>
      <c r="P1139" s="104">
        <f t="shared" si="240"/>
        <v>0</v>
      </c>
      <c r="Q1139" s="104">
        <v>0</v>
      </c>
      <c r="R1139" s="104">
        <f t="shared" si="241"/>
        <v>0</v>
      </c>
      <c r="S1139" s="104">
        <v>0</v>
      </c>
      <c r="T1139" s="105">
        <f t="shared" si="242"/>
        <v>0</v>
      </c>
      <c r="U1139" s="20"/>
      <c r="V1139" s="20"/>
      <c r="W1139" s="20"/>
      <c r="X1139" s="20"/>
      <c r="Y1139" s="20"/>
      <c r="Z1139" s="20"/>
      <c r="AA1139" s="20"/>
      <c r="AB1139" s="20"/>
      <c r="AC1139" s="20"/>
      <c r="AD1139" s="20"/>
      <c r="AE1139" s="20"/>
      <c r="AR1139" s="106" t="s">
        <v>305</v>
      </c>
      <c r="AT1139" s="106" t="s">
        <v>216</v>
      </c>
      <c r="AU1139" s="106" t="s">
        <v>116</v>
      </c>
      <c r="AY1139" s="12" t="s">
        <v>109</v>
      </c>
      <c r="BE1139" s="107">
        <f t="shared" si="243"/>
        <v>0</v>
      </c>
      <c r="BF1139" s="107">
        <f t="shared" si="244"/>
        <v>0</v>
      </c>
      <c r="BG1139" s="107">
        <f t="shared" si="245"/>
        <v>0</v>
      </c>
      <c r="BH1139" s="107">
        <f t="shared" si="246"/>
        <v>0</v>
      </c>
      <c r="BI1139" s="107">
        <f t="shared" si="247"/>
        <v>0</v>
      </c>
      <c r="BJ1139" s="12" t="s">
        <v>116</v>
      </c>
      <c r="BK1139" s="107">
        <f t="shared" si="248"/>
        <v>0</v>
      </c>
      <c r="BL1139" s="12" t="s">
        <v>190</v>
      </c>
      <c r="BM1139" s="106" t="s">
        <v>1850</v>
      </c>
    </row>
    <row r="1140" spans="1:65" s="2" customFormat="1" ht="33" customHeight="1" x14ac:dyDescent="0.2">
      <c r="A1140" s="20"/>
      <c r="B1140" s="95"/>
      <c r="C1140" s="96">
        <v>359</v>
      </c>
      <c r="D1140" s="96" t="s">
        <v>111</v>
      </c>
      <c r="E1140" s="97" t="s">
        <v>1851</v>
      </c>
      <c r="F1140" s="98" t="s">
        <v>1852</v>
      </c>
      <c r="G1140" s="99" t="s">
        <v>256</v>
      </c>
      <c r="H1140" s="100">
        <v>95</v>
      </c>
      <c r="I1140" s="100"/>
      <c r="J1140" s="190">
        <f t="shared" ref="J1140:J1143" si="249">SUM(H1140*I1140)</f>
        <v>0</v>
      </c>
      <c r="K1140" s="101"/>
      <c r="L1140" s="21"/>
      <c r="M1140" s="102" t="s">
        <v>0</v>
      </c>
      <c r="N1140" s="103" t="s">
        <v>24</v>
      </c>
      <c r="O1140" s="104">
        <v>0</v>
      </c>
      <c r="P1140" s="104">
        <f t="shared" si="240"/>
        <v>0</v>
      </c>
      <c r="Q1140" s="104">
        <v>0</v>
      </c>
      <c r="R1140" s="104">
        <f t="shared" si="241"/>
        <v>0</v>
      </c>
      <c r="S1140" s="104">
        <v>0</v>
      </c>
      <c r="T1140" s="105">
        <f t="shared" si="242"/>
        <v>0</v>
      </c>
      <c r="U1140" s="20"/>
      <c r="V1140" s="20"/>
      <c r="W1140" s="20"/>
      <c r="X1140" s="20"/>
      <c r="Y1140" s="20"/>
      <c r="Z1140" s="20"/>
      <c r="AA1140" s="20"/>
      <c r="AB1140" s="20"/>
      <c r="AC1140" s="20"/>
      <c r="AD1140" s="20"/>
      <c r="AE1140" s="20"/>
      <c r="AR1140" s="106" t="s">
        <v>190</v>
      </c>
      <c r="AT1140" s="106" t="s">
        <v>111</v>
      </c>
      <c r="AU1140" s="106" t="s">
        <v>116</v>
      </c>
      <c r="AY1140" s="12" t="s">
        <v>109</v>
      </c>
      <c r="BE1140" s="107">
        <f t="shared" si="243"/>
        <v>0</v>
      </c>
      <c r="BF1140" s="107">
        <f t="shared" si="244"/>
        <v>0</v>
      </c>
      <c r="BG1140" s="107">
        <f t="shared" si="245"/>
        <v>0</v>
      </c>
      <c r="BH1140" s="107">
        <f t="shared" si="246"/>
        <v>0</v>
      </c>
      <c r="BI1140" s="107">
        <f t="shared" si="247"/>
        <v>0</v>
      </c>
      <c r="BJ1140" s="12" t="s">
        <v>116</v>
      </c>
      <c r="BK1140" s="107">
        <f t="shared" si="248"/>
        <v>0</v>
      </c>
      <c r="BL1140" s="12" t="s">
        <v>190</v>
      </c>
      <c r="BM1140" s="106" t="s">
        <v>1853</v>
      </c>
    </row>
    <row r="1141" spans="1:65" s="2" customFormat="1" ht="16.5" customHeight="1" x14ac:dyDescent="0.2">
      <c r="A1141" s="20"/>
      <c r="B1141" s="95"/>
      <c r="C1141" s="96">
        <v>360</v>
      </c>
      <c r="D1141" s="136" t="s">
        <v>216</v>
      </c>
      <c r="E1141" s="137" t="s">
        <v>1854</v>
      </c>
      <c r="F1141" s="138" t="s">
        <v>1855</v>
      </c>
      <c r="G1141" s="139" t="s">
        <v>256</v>
      </c>
      <c r="H1141" s="140">
        <v>7</v>
      </c>
      <c r="I1141" s="140"/>
      <c r="J1141" s="140">
        <f t="shared" si="249"/>
        <v>0</v>
      </c>
      <c r="K1141" s="141"/>
      <c r="L1141" s="142"/>
      <c r="M1141" s="143" t="s">
        <v>0</v>
      </c>
      <c r="N1141" s="144" t="s">
        <v>24</v>
      </c>
      <c r="O1141" s="104">
        <v>0</v>
      </c>
      <c r="P1141" s="104">
        <f t="shared" si="240"/>
        <v>0</v>
      </c>
      <c r="Q1141" s="104">
        <v>0</v>
      </c>
      <c r="R1141" s="104">
        <f t="shared" si="241"/>
        <v>0</v>
      </c>
      <c r="S1141" s="104">
        <v>0</v>
      </c>
      <c r="T1141" s="105">
        <f t="shared" si="242"/>
        <v>0</v>
      </c>
      <c r="U1141" s="20"/>
      <c r="V1141" s="20"/>
      <c r="W1141" s="20"/>
      <c r="X1141" s="20"/>
      <c r="Y1141" s="20"/>
      <c r="Z1141" s="20"/>
      <c r="AA1141" s="20"/>
      <c r="AB1141" s="20"/>
      <c r="AC1141" s="20"/>
      <c r="AD1141" s="20"/>
      <c r="AE1141" s="20"/>
      <c r="AR1141" s="106" t="s">
        <v>305</v>
      </c>
      <c r="AT1141" s="106" t="s">
        <v>216</v>
      </c>
      <c r="AU1141" s="106" t="s">
        <v>116</v>
      </c>
      <c r="AY1141" s="12" t="s">
        <v>109</v>
      </c>
      <c r="BE1141" s="107">
        <f t="shared" si="243"/>
        <v>0</v>
      </c>
      <c r="BF1141" s="107">
        <f t="shared" si="244"/>
        <v>0</v>
      </c>
      <c r="BG1141" s="107">
        <f t="shared" si="245"/>
        <v>0</v>
      </c>
      <c r="BH1141" s="107">
        <f t="shared" si="246"/>
        <v>0</v>
      </c>
      <c r="BI1141" s="107">
        <f t="shared" si="247"/>
        <v>0</v>
      </c>
      <c r="BJ1141" s="12" t="s">
        <v>116</v>
      </c>
      <c r="BK1141" s="107">
        <f t="shared" si="248"/>
        <v>0</v>
      </c>
      <c r="BL1141" s="12" t="s">
        <v>190</v>
      </c>
      <c r="BM1141" s="106" t="s">
        <v>1856</v>
      </c>
    </row>
    <row r="1142" spans="1:65" s="2" customFormat="1" ht="21.75" customHeight="1" x14ac:dyDescent="0.2">
      <c r="A1142" s="20"/>
      <c r="B1142" s="95"/>
      <c r="C1142" s="96">
        <v>361</v>
      </c>
      <c r="D1142" s="136" t="s">
        <v>216</v>
      </c>
      <c r="E1142" s="137" t="s">
        <v>1857</v>
      </c>
      <c r="F1142" s="138" t="s">
        <v>1858</v>
      </c>
      <c r="G1142" s="139" t="s">
        <v>256</v>
      </c>
      <c r="H1142" s="140">
        <v>81</v>
      </c>
      <c r="I1142" s="140"/>
      <c r="J1142" s="140">
        <f t="shared" si="249"/>
        <v>0</v>
      </c>
      <c r="K1142" s="141"/>
      <c r="L1142" s="142"/>
      <c r="M1142" s="143" t="s">
        <v>0</v>
      </c>
      <c r="N1142" s="144" t="s">
        <v>24</v>
      </c>
      <c r="O1142" s="104">
        <v>0</v>
      </c>
      <c r="P1142" s="104">
        <f t="shared" si="240"/>
        <v>0</v>
      </c>
      <c r="Q1142" s="104">
        <v>0</v>
      </c>
      <c r="R1142" s="104">
        <f t="shared" si="241"/>
        <v>0</v>
      </c>
      <c r="S1142" s="104">
        <v>0</v>
      </c>
      <c r="T1142" s="105">
        <f t="shared" si="242"/>
        <v>0</v>
      </c>
      <c r="U1142" s="20"/>
      <c r="V1142" s="20"/>
      <c r="W1142" s="20"/>
      <c r="X1142" s="20"/>
      <c r="Y1142" s="20"/>
      <c r="Z1142" s="20"/>
      <c r="AA1142" s="20"/>
      <c r="AB1142" s="20"/>
      <c r="AC1142" s="20"/>
      <c r="AD1142" s="20"/>
      <c r="AE1142" s="20"/>
      <c r="AR1142" s="106" t="s">
        <v>305</v>
      </c>
      <c r="AT1142" s="106" t="s">
        <v>216</v>
      </c>
      <c r="AU1142" s="106" t="s">
        <v>116</v>
      </c>
      <c r="AY1142" s="12" t="s">
        <v>109</v>
      </c>
      <c r="BE1142" s="107">
        <f t="shared" si="243"/>
        <v>0</v>
      </c>
      <c r="BF1142" s="107">
        <f t="shared" si="244"/>
        <v>0</v>
      </c>
      <c r="BG1142" s="107">
        <f t="shared" si="245"/>
        <v>0</v>
      </c>
      <c r="BH1142" s="107">
        <f t="shared" si="246"/>
        <v>0</v>
      </c>
      <c r="BI1142" s="107">
        <f t="shared" si="247"/>
        <v>0</v>
      </c>
      <c r="BJ1142" s="12" t="s">
        <v>116</v>
      </c>
      <c r="BK1142" s="107">
        <f t="shared" si="248"/>
        <v>0</v>
      </c>
      <c r="BL1142" s="12" t="s">
        <v>190</v>
      </c>
      <c r="BM1142" s="106" t="s">
        <v>1116</v>
      </c>
    </row>
    <row r="1143" spans="1:65" s="2" customFormat="1" ht="21.75" customHeight="1" x14ac:dyDescent="0.2">
      <c r="A1143" s="20"/>
      <c r="B1143" s="95"/>
      <c r="C1143" s="96">
        <v>362</v>
      </c>
      <c r="D1143" s="136" t="s">
        <v>216</v>
      </c>
      <c r="E1143" s="137" t="s">
        <v>1859</v>
      </c>
      <c r="F1143" s="138" t="s">
        <v>1860</v>
      </c>
      <c r="G1143" s="139" t="s">
        <v>256</v>
      </c>
      <c r="H1143" s="140">
        <v>6</v>
      </c>
      <c r="I1143" s="140"/>
      <c r="J1143" s="140">
        <f t="shared" si="249"/>
        <v>0</v>
      </c>
      <c r="K1143" s="141"/>
      <c r="L1143" s="142"/>
      <c r="M1143" s="143" t="s">
        <v>0</v>
      </c>
      <c r="N1143" s="144" t="s">
        <v>24</v>
      </c>
      <c r="O1143" s="104">
        <v>0</v>
      </c>
      <c r="P1143" s="104">
        <f t="shared" si="240"/>
        <v>0</v>
      </c>
      <c r="Q1143" s="104">
        <v>0</v>
      </c>
      <c r="R1143" s="104">
        <f t="shared" si="241"/>
        <v>0</v>
      </c>
      <c r="S1143" s="104">
        <v>0</v>
      </c>
      <c r="T1143" s="105">
        <f t="shared" si="242"/>
        <v>0</v>
      </c>
      <c r="U1143" s="20"/>
      <c r="V1143" s="20"/>
      <c r="W1143" s="20"/>
      <c r="X1143" s="20"/>
      <c r="Y1143" s="20"/>
      <c r="Z1143" s="20"/>
      <c r="AA1143" s="20"/>
      <c r="AB1143" s="20"/>
      <c r="AC1143" s="20"/>
      <c r="AD1143" s="20"/>
      <c r="AE1143" s="20"/>
      <c r="AR1143" s="106" t="s">
        <v>305</v>
      </c>
      <c r="AT1143" s="106" t="s">
        <v>216</v>
      </c>
      <c r="AU1143" s="106" t="s">
        <v>116</v>
      </c>
      <c r="AY1143" s="12" t="s">
        <v>109</v>
      </c>
      <c r="BE1143" s="107">
        <f t="shared" si="243"/>
        <v>0</v>
      </c>
      <c r="BF1143" s="107">
        <f t="shared" si="244"/>
        <v>0</v>
      </c>
      <c r="BG1143" s="107">
        <f t="shared" si="245"/>
        <v>0</v>
      </c>
      <c r="BH1143" s="107">
        <f t="shared" si="246"/>
        <v>0</v>
      </c>
      <c r="BI1143" s="107">
        <f t="shared" si="247"/>
        <v>0</v>
      </c>
      <c r="BJ1143" s="12" t="s">
        <v>116</v>
      </c>
      <c r="BK1143" s="107">
        <f t="shared" si="248"/>
        <v>0</v>
      </c>
      <c r="BL1143" s="12" t="s">
        <v>190</v>
      </c>
      <c r="BM1143" s="106" t="s">
        <v>1225</v>
      </c>
    </row>
    <row r="1144" spans="1:65" s="2" customFormat="1" ht="24.2" customHeight="1" x14ac:dyDescent="0.2">
      <c r="A1144" s="20"/>
      <c r="B1144" s="95"/>
      <c r="C1144" s="96">
        <v>363</v>
      </c>
      <c r="D1144" s="96" t="s">
        <v>111</v>
      </c>
      <c r="E1144" s="97" t="s">
        <v>1861</v>
      </c>
      <c r="F1144" s="98" t="s">
        <v>1862</v>
      </c>
      <c r="G1144" s="99" t="s">
        <v>219</v>
      </c>
      <c r="H1144" s="100">
        <v>6829.4</v>
      </c>
      <c r="I1144" s="100"/>
      <c r="J1144" s="190">
        <f t="shared" ref="J1144" si="250">SUM(H1144*I1144)</f>
        <v>0</v>
      </c>
      <c r="K1144" s="101"/>
      <c r="L1144" s="21"/>
      <c r="M1144" s="102" t="s">
        <v>0</v>
      </c>
      <c r="N1144" s="103" t="s">
        <v>24</v>
      </c>
      <c r="O1144" s="104">
        <v>0</v>
      </c>
      <c r="P1144" s="104">
        <f t="shared" si="240"/>
        <v>0</v>
      </c>
      <c r="Q1144" s="104">
        <v>0</v>
      </c>
      <c r="R1144" s="104">
        <f t="shared" si="241"/>
        <v>0</v>
      </c>
      <c r="S1144" s="104">
        <v>0</v>
      </c>
      <c r="T1144" s="105">
        <f t="shared" si="242"/>
        <v>0</v>
      </c>
      <c r="U1144" s="20"/>
      <c r="V1144" s="20"/>
      <c r="W1144" s="20"/>
      <c r="X1144" s="20"/>
      <c r="Y1144" s="20"/>
      <c r="Z1144" s="20"/>
      <c r="AA1144" s="20"/>
      <c r="AB1144" s="20"/>
      <c r="AC1144" s="20"/>
      <c r="AD1144" s="20"/>
      <c r="AE1144" s="20"/>
      <c r="AR1144" s="106" t="s">
        <v>190</v>
      </c>
      <c r="AT1144" s="106" t="s">
        <v>111</v>
      </c>
      <c r="AU1144" s="106" t="s">
        <v>116</v>
      </c>
      <c r="AY1144" s="12" t="s">
        <v>109</v>
      </c>
      <c r="BE1144" s="107">
        <f t="shared" si="243"/>
        <v>0</v>
      </c>
      <c r="BF1144" s="107">
        <f t="shared" si="244"/>
        <v>0</v>
      </c>
      <c r="BG1144" s="107">
        <f t="shared" si="245"/>
        <v>0</v>
      </c>
      <c r="BH1144" s="107">
        <f t="shared" si="246"/>
        <v>0</v>
      </c>
      <c r="BI1144" s="107">
        <f t="shared" si="247"/>
        <v>0</v>
      </c>
      <c r="BJ1144" s="12" t="s">
        <v>116</v>
      </c>
      <c r="BK1144" s="107">
        <f t="shared" si="248"/>
        <v>0</v>
      </c>
      <c r="BL1144" s="12" t="s">
        <v>190</v>
      </c>
      <c r="BM1144" s="106" t="s">
        <v>1863</v>
      </c>
    </row>
    <row r="1145" spans="1:65" s="8" customFormat="1" x14ac:dyDescent="0.2">
      <c r="B1145" s="108"/>
      <c r="D1145" s="109" t="s">
        <v>117</v>
      </c>
      <c r="E1145" s="110" t="s">
        <v>0</v>
      </c>
      <c r="F1145" s="111" t="s">
        <v>1864</v>
      </c>
      <c r="H1145" s="110" t="s">
        <v>0</v>
      </c>
      <c r="I1145" s="181"/>
      <c r="J1145" s="181"/>
      <c r="L1145" s="108"/>
      <c r="M1145" s="112"/>
      <c r="N1145" s="113"/>
      <c r="O1145" s="113"/>
      <c r="P1145" s="113"/>
      <c r="Q1145" s="113"/>
      <c r="R1145" s="113"/>
      <c r="S1145" s="113"/>
      <c r="T1145" s="114"/>
      <c r="AT1145" s="110" t="s">
        <v>117</v>
      </c>
      <c r="AU1145" s="110" t="s">
        <v>116</v>
      </c>
      <c r="AV1145" s="8" t="s">
        <v>42</v>
      </c>
      <c r="AW1145" s="8" t="s">
        <v>15</v>
      </c>
      <c r="AX1145" s="8" t="s">
        <v>41</v>
      </c>
      <c r="AY1145" s="110" t="s">
        <v>109</v>
      </c>
    </row>
    <row r="1146" spans="1:65" s="9" customFormat="1" x14ac:dyDescent="0.2">
      <c r="B1146" s="115"/>
      <c r="D1146" s="109" t="s">
        <v>117</v>
      </c>
      <c r="E1146" s="116" t="s">
        <v>0</v>
      </c>
      <c r="F1146" s="117" t="s">
        <v>1865</v>
      </c>
      <c r="H1146" s="118">
        <v>1710</v>
      </c>
      <c r="I1146" s="118"/>
      <c r="J1146" s="118"/>
      <c r="L1146" s="115"/>
      <c r="M1146" s="119"/>
      <c r="N1146" s="120"/>
      <c r="O1146" s="120"/>
      <c r="P1146" s="120"/>
      <c r="Q1146" s="120"/>
      <c r="R1146" s="120"/>
      <c r="S1146" s="120"/>
      <c r="T1146" s="121"/>
      <c r="AT1146" s="116" t="s">
        <v>117</v>
      </c>
      <c r="AU1146" s="116" t="s">
        <v>116</v>
      </c>
      <c r="AV1146" s="9" t="s">
        <v>116</v>
      </c>
      <c r="AW1146" s="9" t="s">
        <v>15</v>
      </c>
      <c r="AX1146" s="9" t="s">
        <v>41</v>
      </c>
      <c r="AY1146" s="116" t="s">
        <v>109</v>
      </c>
    </row>
    <row r="1147" spans="1:65" s="8" customFormat="1" x14ac:dyDescent="0.2">
      <c r="B1147" s="108"/>
      <c r="D1147" s="109" t="s">
        <v>117</v>
      </c>
      <c r="E1147" s="110" t="s">
        <v>0</v>
      </c>
      <c r="F1147" s="111" t="s">
        <v>1866</v>
      </c>
      <c r="H1147" s="110" t="s">
        <v>0</v>
      </c>
      <c r="I1147" s="181"/>
      <c r="J1147" s="181"/>
      <c r="L1147" s="108"/>
      <c r="M1147" s="112"/>
      <c r="N1147" s="113"/>
      <c r="O1147" s="113"/>
      <c r="P1147" s="113"/>
      <c r="Q1147" s="113"/>
      <c r="R1147" s="113"/>
      <c r="S1147" s="113"/>
      <c r="T1147" s="114"/>
      <c r="AT1147" s="110" t="s">
        <v>117</v>
      </c>
      <c r="AU1147" s="110" t="s">
        <v>116</v>
      </c>
      <c r="AV1147" s="8" t="s">
        <v>42</v>
      </c>
      <c r="AW1147" s="8" t="s">
        <v>15</v>
      </c>
      <c r="AX1147" s="8" t="s">
        <v>41</v>
      </c>
      <c r="AY1147" s="110" t="s">
        <v>109</v>
      </c>
    </row>
    <row r="1148" spans="1:65" s="9" customFormat="1" x14ac:dyDescent="0.2">
      <c r="B1148" s="115"/>
      <c r="D1148" s="109" t="s">
        <v>117</v>
      </c>
      <c r="E1148" s="116" t="s">
        <v>0</v>
      </c>
      <c r="F1148" s="117" t="s">
        <v>1867</v>
      </c>
      <c r="H1148" s="118">
        <v>2168.5</v>
      </c>
      <c r="I1148" s="118"/>
      <c r="J1148" s="118"/>
      <c r="L1148" s="115"/>
      <c r="M1148" s="119"/>
      <c r="N1148" s="120"/>
      <c r="O1148" s="120"/>
      <c r="P1148" s="120"/>
      <c r="Q1148" s="120"/>
      <c r="R1148" s="120"/>
      <c r="S1148" s="120"/>
      <c r="T1148" s="121"/>
      <c r="AT1148" s="116" t="s">
        <v>117</v>
      </c>
      <c r="AU1148" s="116" t="s">
        <v>116</v>
      </c>
      <c r="AV1148" s="9" t="s">
        <v>116</v>
      </c>
      <c r="AW1148" s="9" t="s">
        <v>15</v>
      </c>
      <c r="AX1148" s="9" t="s">
        <v>41</v>
      </c>
      <c r="AY1148" s="116" t="s">
        <v>109</v>
      </c>
    </row>
    <row r="1149" spans="1:65" s="8" customFormat="1" x14ac:dyDescent="0.2">
      <c r="B1149" s="108"/>
      <c r="D1149" s="109" t="s">
        <v>117</v>
      </c>
      <c r="E1149" s="110" t="s">
        <v>0</v>
      </c>
      <c r="F1149" s="111" t="s">
        <v>1868</v>
      </c>
      <c r="H1149" s="110" t="s">
        <v>0</v>
      </c>
      <c r="I1149" s="181"/>
      <c r="J1149" s="181"/>
      <c r="L1149" s="108"/>
      <c r="M1149" s="112"/>
      <c r="N1149" s="113"/>
      <c r="O1149" s="113"/>
      <c r="P1149" s="113"/>
      <c r="Q1149" s="113"/>
      <c r="R1149" s="113"/>
      <c r="S1149" s="113"/>
      <c r="T1149" s="114"/>
      <c r="AT1149" s="110" t="s">
        <v>117</v>
      </c>
      <c r="AU1149" s="110" t="s">
        <v>116</v>
      </c>
      <c r="AV1149" s="8" t="s">
        <v>42</v>
      </c>
      <c r="AW1149" s="8" t="s">
        <v>15</v>
      </c>
      <c r="AX1149" s="8" t="s">
        <v>41</v>
      </c>
      <c r="AY1149" s="110" t="s">
        <v>109</v>
      </c>
    </row>
    <row r="1150" spans="1:65" s="9" customFormat="1" x14ac:dyDescent="0.2">
      <c r="B1150" s="115"/>
      <c r="D1150" s="109" t="s">
        <v>117</v>
      </c>
      <c r="E1150" s="116" t="s">
        <v>0</v>
      </c>
      <c r="F1150" s="117" t="s">
        <v>1869</v>
      </c>
      <c r="H1150" s="118">
        <v>1255.9000000000001</v>
      </c>
      <c r="I1150" s="118"/>
      <c r="J1150" s="118"/>
      <c r="L1150" s="115"/>
      <c r="M1150" s="119"/>
      <c r="N1150" s="120"/>
      <c r="O1150" s="120"/>
      <c r="P1150" s="120"/>
      <c r="Q1150" s="120"/>
      <c r="R1150" s="120"/>
      <c r="S1150" s="120"/>
      <c r="T1150" s="121"/>
      <c r="AT1150" s="116" t="s">
        <v>117</v>
      </c>
      <c r="AU1150" s="116" t="s">
        <v>116</v>
      </c>
      <c r="AV1150" s="9" t="s">
        <v>116</v>
      </c>
      <c r="AW1150" s="9" t="s">
        <v>15</v>
      </c>
      <c r="AX1150" s="9" t="s">
        <v>41</v>
      </c>
      <c r="AY1150" s="116" t="s">
        <v>109</v>
      </c>
    </row>
    <row r="1151" spans="1:65" s="8" customFormat="1" x14ac:dyDescent="0.2">
      <c r="B1151" s="108"/>
      <c r="D1151" s="109" t="s">
        <v>117</v>
      </c>
      <c r="E1151" s="110" t="s">
        <v>0</v>
      </c>
      <c r="F1151" s="111" t="s">
        <v>1870</v>
      </c>
      <c r="H1151" s="110" t="s">
        <v>0</v>
      </c>
      <c r="I1151" s="181"/>
      <c r="J1151" s="181"/>
      <c r="L1151" s="108"/>
      <c r="M1151" s="112"/>
      <c r="N1151" s="113"/>
      <c r="O1151" s="113"/>
      <c r="P1151" s="113"/>
      <c r="Q1151" s="113"/>
      <c r="R1151" s="113"/>
      <c r="S1151" s="113"/>
      <c r="T1151" s="114"/>
      <c r="AT1151" s="110" t="s">
        <v>117</v>
      </c>
      <c r="AU1151" s="110" t="s">
        <v>116</v>
      </c>
      <c r="AV1151" s="8" t="s">
        <v>42</v>
      </c>
      <c r="AW1151" s="8" t="s">
        <v>15</v>
      </c>
      <c r="AX1151" s="8" t="s">
        <v>41</v>
      </c>
      <c r="AY1151" s="110" t="s">
        <v>109</v>
      </c>
    </row>
    <row r="1152" spans="1:65" s="9" customFormat="1" x14ac:dyDescent="0.2">
      <c r="B1152" s="115"/>
      <c r="D1152" s="109" t="s">
        <v>117</v>
      </c>
      <c r="E1152" s="116" t="s">
        <v>0</v>
      </c>
      <c r="F1152" s="117" t="s">
        <v>1871</v>
      </c>
      <c r="H1152" s="118">
        <v>1125</v>
      </c>
      <c r="I1152" s="118"/>
      <c r="J1152" s="118"/>
      <c r="L1152" s="115"/>
      <c r="M1152" s="119"/>
      <c r="N1152" s="120"/>
      <c r="O1152" s="120"/>
      <c r="P1152" s="120"/>
      <c r="Q1152" s="120"/>
      <c r="R1152" s="120"/>
      <c r="S1152" s="120"/>
      <c r="T1152" s="121"/>
      <c r="AT1152" s="116" t="s">
        <v>117</v>
      </c>
      <c r="AU1152" s="116" t="s">
        <v>116</v>
      </c>
      <c r="AV1152" s="9" t="s">
        <v>116</v>
      </c>
      <c r="AW1152" s="9" t="s">
        <v>15</v>
      </c>
      <c r="AX1152" s="9" t="s">
        <v>41</v>
      </c>
      <c r="AY1152" s="116" t="s">
        <v>109</v>
      </c>
    </row>
    <row r="1153" spans="1:65" s="9" customFormat="1" x14ac:dyDescent="0.2">
      <c r="B1153" s="115"/>
      <c r="D1153" s="109" t="s">
        <v>117</v>
      </c>
      <c r="E1153" s="116" t="s">
        <v>0</v>
      </c>
      <c r="F1153" s="117" t="s">
        <v>1872</v>
      </c>
      <c r="H1153" s="118">
        <v>570</v>
      </c>
      <c r="I1153" s="118"/>
      <c r="J1153" s="118"/>
      <c r="L1153" s="115"/>
      <c r="M1153" s="119"/>
      <c r="N1153" s="120"/>
      <c r="O1153" s="120"/>
      <c r="P1153" s="120"/>
      <c r="Q1153" s="120"/>
      <c r="R1153" s="120"/>
      <c r="S1153" s="120"/>
      <c r="T1153" s="121"/>
      <c r="AT1153" s="116" t="s">
        <v>117</v>
      </c>
      <c r="AU1153" s="116" t="s">
        <v>116</v>
      </c>
      <c r="AV1153" s="9" t="s">
        <v>116</v>
      </c>
      <c r="AW1153" s="9" t="s">
        <v>15</v>
      </c>
      <c r="AX1153" s="9" t="s">
        <v>41</v>
      </c>
      <c r="AY1153" s="116" t="s">
        <v>109</v>
      </c>
    </row>
    <row r="1154" spans="1:65" s="10" customFormat="1" x14ac:dyDescent="0.2">
      <c r="B1154" s="122"/>
      <c r="D1154" s="109" t="s">
        <v>117</v>
      </c>
      <c r="E1154" s="123" t="s">
        <v>0</v>
      </c>
      <c r="F1154" s="124" t="s">
        <v>121</v>
      </c>
      <c r="H1154" s="125">
        <v>6829.4</v>
      </c>
      <c r="I1154" s="125"/>
      <c r="J1154" s="125"/>
      <c r="L1154" s="122"/>
      <c r="M1154" s="126"/>
      <c r="N1154" s="127"/>
      <c r="O1154" s="127"/>
      <c r="P1154" s="127"/>
      <c r="Q1154" s="127"/>
      <c r="R1154" s="127"/>
      <c r="S1154" s="127"/>
      <c r="T1154" s="128"/>
      <c r="AT1154" s="123" t="s">
        <v>117</v>
      </c>
      <c r="AU1154" s="123" t="s">
        <v>116</v>
      </c>
      <c r="AV1154" s="10" t="s">
        <v>115</v>
      </c>
      <c r="AW1154" s="10" t="s">
        <v>15</v>
      </c>
      <c r="AX1154" s="10" t="s">
        <v>42</v>
      </c>
      <c r="AY1154" s="123" t="s">
        <v>109</v>
      </c>
    </row>
    <row r="1155" spans="1:65" s="2" customFormat="1" ht="16.5" customHeight="1" x14ac:dyDescent="0.2">
      <c r="A1155" s="20"/>
      <c r="B1155" s="95"/>
      <c r="C1155" s="136">
        <v>364</v>
      </c>
      <c r="D1155" s="136" t="s">
        <v>216</v>
      </c>
      <c r="E1155" s="137" t="s">
        <v>1873</v>
      </c>
      <c r="F1155" s="138" t="s">
        <v>1874</v>
      </c>
      <c r="G1155" s="139" t="s">
        <v>219</v>
      </c>
      <c r="H1155" s="140">
        <v>6829.4</v>
      </c>
      <c r="I1155" s="140"/>
      <c r="J1155" s="140">
        <f t="shared" ref="J1155:J1157" si="251">SUM(H1155*I1155)</f>
        <v>0</v>
      </c>
      <c r="K1155" s="141"/>
      <c r="L1155" s="142"/>
      <c r="M1155" s="143" t="s">
        <v>0</v>
      </c>
      <c r="N1155" s="144" t="s">
        <v>24</v>
      </c>
      <c r="O1155" s="104">
        <v>0</v>
      </c>
      <c r="P1155" s="104">
        <f>O1155*H1155</f>
        <v>0</v>
      </c>
      <c r="Q1155" s="104">
        <v>0</v>
      </c>
      <c r="R1155" s="104">
        <f>Q1155*H1155</f>
        <v>0</v>
      </c>
      <c r="S1155" s="104">
        <v>0</v>
      </c>
      <c r="T1155" s="105">
        <f>S1155*H1155</f>
        <v>0</v>
      </c>
      <c r="U1155" s="20"/>
      <c r="V1155" s="20"/>
      <c r="W1155" s="20"/>
      <c r="X1155" s="20"/>
      <c r="Y1155" s="20"/>
      <c r="Z1155" s="20"/>
      <c r="AA1155" s="20"/>
      <c r="AB1155" s="20"/>
      <c r="AC1155" s="20"/>
      <c r="AD1155" s="20"/>
      <c r="AE1155" s="20"/>
      <c r="AR1155" s="106" t="s">
        <v>305</v>
      </c>
      <c r="AT1155" s="106" t="s">
        <v>216</v>
      </c>
      <c r="AU1155" s="106" t="s">
        <v>116</v>
      </c>
      <c r="AY1155" s="12" t="s">
        <v>109</v>
      </c>
      <c r="BE1155" s="107">
        <f>IF(N1155="základná",J1155,0)</f>
        <v>0</v>
      </c>
      <c r="BF1155" s="107">
        <f>IF(N1155="znížená",J1155,0)</f>
        <v>0</v>
      </c>
      <c r="BG1155" s="107">
        <f>IF(N1155="zákl. prenesená",J1155,0)</f>
        <v>0</v>
      </c>
      <c r="BH1155" s="107">
        <f>IF(N1155="zníž. prenesená",J1155,0)</f>
        <v>0</v>
      </c>
      <c r="BI1155" s="107">
        <f>IF(N1155="nulová",J1155,0)</f>
        <v>0</v>
      </c>
      <c r="BJ1155" s="12" t="s">
        <v>116</v>
      </c>
      <c r="BK1155" s="107">
        <f>ROUND(I1155*H1155,2)</f>
        <v>0</v>
      </c>
      <c r="BL1155" s="12" t="s">
        <v>190</v>
      </c>
      <c r="BM1155" s="106" t="s">
        <v>1875</v>
      </c>
    </row>
    <row r="1156" spans="1:65" s="2" customFormat="1" ht="16.5" customHeight="1" x14ac:dyDescent="0.2">
      <c r="A1156" s="20"/>
      <c r="B1156" s="95"/>
      <c r="C1156" s="96">
        <v>365</v>
      </c>
      <c r="D1156" s="96" t="s">
        <v>111</v>
      </c>
      <c r="E1156" s="97" t="s">
        <v>1876</v>
      </c>
      <c r="F1156" s="98" t="s">
        <v>1877</v>
      </c>
      <c r="G1156" s="99" t="s">
        <v>219</v>
      </c>
      <c r="H1156" s="100">
        <v>120</v>
      </c>
      <c r="I1156" s="100"/>
      <c r="J1156" s="190">
        <f t="shared" ref="J1156" si="252">SUM(H1156*I1156)</f>
        <v>0</v>
      </c>
      <c r="K1156" s="101"/>
      <c r="L1156" s="21"/>
      <c r="M1156" s="102" t="s">
        <v>0</v>
      </c>
      <c r="N1156" s="103" t="s">
        <v>24</v>
      </c>
      <c r="O1156" s="104">
        <v>0</v>
      </c>
      <c r="P1156" s="104">
        <f>O1156*H1156</f>
        <v>0</v>
      </c>
      <c r="Q1156" s="104">
        <v>0</v>
      </c>
      <c r="R1156" s="104">
        <f>Q1156*H1156</f>
        <v>0</v>
      </c>
      <c r="S1156" s="104">
        <v>0</v>
      </c>
      <c r="T1156" s="105">
        <f>S1156*H1156</f>
        <v>0</v>
      </c>
      <c r="U1156" s="20"/>
      <c r="V1156" s="20"/>
      <c r="W1156" s="20"/>
      <c r="X1156" s="20"/>
      <c r="Y1156" s="20"/>
      <c r="Z1156" s="20"/>
      <c r="AA1156" s="20"/>
      <c r="AB1156" s="20"/>
      <c r="AC1156" s="20"/>
      <c r="AD1156" s="20"/>
      <c r="AE1156" s="20"/>
      <c r="AR1156" s="106" t="s">
        <v>190</v>
      </c>
      <c r="AT1156" s="106" t="s">
        <v>111</v>
      </c>
      <c r="AU1156" s="106" t="s">
        <v>116</v>
      </c>
      <c r="AY1156" s="12" t="s">
        <v>109</v>
      </c>
      <c r="BE1156" s="107">
        <f>IF(N1156="základná",J1156,0)</f>
        <v>0</v>
      </c>
      <c r="BF1156" s="107">
        <f>IF(N1156="znížená",J1156,0)</f>
        <v>0</v>
      </c>
      <c r="BG1156" s="107">
        <f>IF(N1156="zákl. prenesená",J1156,0)</f>
        <v>0</v>
      </c>
      <c r="BH1156" s="107">
        <f>IF(N1156="zníž. prenesená",J1156,0)</f>
        <v>0</v>
      </c>
      <c r="BI1156" s="107">
        <f>IF(N1156="nulová",J1156,0)</f>
        <v>0</v>
      </c>
      <c r="BJ1156" s="12" t="s">
        <v>116</v>
      </c>
      <c r="BK1156" s="107">
        <f>ROUND(I1156*H1156,2)</f>
        <v>0</v>
      </c>
      <c r="BL1156" s="12" t="s">
        <v>190</v>
      </c>
      <c r="BM1156" s="106" t="s">
        <v>1878</v>
      </c>
    </row>
    <row r="1157" spans="1:65" s="2" customFormat="1" ht="16.5" customHeight="1" x14ac:dyDescent="0.2">
      <c r="A1157" s="20"/>
      <c r="B1157" s="95"/>
      <c r="C1157" s="136">
        <v>366</v>
      </c>
      <c r="D1157" s="136" t="s">
        <v>216</v>
      </c>
      <c r="E1157" s="137" t="s">
        <v>1873</v>
      </c>
      <c r="F1157" s="138" t="s">
        <v>1874</v>
      </c>
      <c r="G1157" s="139" t="s">
        <v>219</v>
      </c>
      <c r="H1157" s="140">
        <v>120</v>
      </c>
      <c r="I1157" s="140"/>
      <c r="J1157" s="140">
        <f t="shared" si="251"/>
        <v>0</v>
      </c>
      <c r="K1157" s="141"/>
      <c r="L1157" s="142"/>
      <c r="M1157" s="143" t="s">
        <v>0</v>
      </c>
      <c r="N1157" s="144" t="s">
        <v>24</v>
      </c>
      <c r="O1157" s="104">
        <v>0</v>
      </c>
      <c r="P1157" s="104">
        <f>O1157*H1157</f>
        <v>0</v>
      </c>
      <c r="Q1157" s="104">
        <v>0</v>
      </c>
      <c r="R1157" s="104">
        <f>Q1157*H1157</f>
        <v>0</v>
      </c>
      <c r="S1157" s="104">
        <v>0</v>
      </c>
      <c r="T1157" s="105">
        <f>S1157*H1157</f>
        <v>0</v>
      </c>
      <c r="U1157" s="20"/>
      <c r="V1157" s="20"/>
      <c r="W1157" s="20"/>
      <c r="X1157" s="20"/>
      <c r="Y1157" s="20"/>
      <c r="Z1157" s="20"/>
      <c r="AA1157" s="20"/>
      <c r="AB1157" s="20"/>
      <c r="AC1157" s="20"/>
      <c r="AD1157" s="20"/>
      <c r="AE1157" s="20"/>
      <c r="AR1157" s="106" t="s">
        <v>305</v>
      </c>
      <c r="AT1157" s="106" t="s">
        <v>216</v>
      </c>
      <c r="AU1157" s="106" t="s">
        <v>116</v>
      </c>
      <c r="AY1157" s="12" t="s">
        <v>109</v>
      </c>
      <c r="BE1157" s="107">
        <f>IF(N1157="základná",J1157,0)</f>
        <v>0</v>
      </c>
      <c r="BF1157" s="107">
        <f>IF(N1157="znížená",J1157,0)</f>
        <v>0</v>
      </c>
      <c r="BG1157" s="107">
        <f>IF(N1157="zákl. prenesená",J1157,0)</f>
        <v>0</v>
      </c>
      <c r="BH1157" s="107">
        <f>IF(N1157="zníž. prenesená",J1157,0)</f>
        <v>0</v>
      </c>
      <c r="BI1157" s="107">
        <f>IF(N1157="nulová",J1157,0)</f>
        <v>0</v>
      </c>
      <c r="BJ1157" s="12" t="s">
        <v>116</v>
      </c>
      <c r="BK1157" s="107">
        <f>ROUND(I1157*H1157,2)</f>
        <v>0</v>
      </c>
      <c r="BL1157" s="12" t="s">
        <v>190</v>
      </c>
      <c r="BM1157" s="106" t="s">
        <v>1384</v>
      </c>
    </row>
    <row r="1158" spans="1:65" s="2" customFormat="1" ht="21.75" customHeight="1" x14ac:dyDescent="0.2">
      <c r="A1158" s="20"/>
      <c r="B1158" s="95"/>
      <c r="C1158" s="96">
        <v>367</v>
      </c>
      <c r="D1158" s="96" t="s">
        <v>111</v>
      </c>
      <c r="E1158" s="97" t="s">
        <v>1879</v>
      </c>
      <c r="F1158" s="98" t="s">
        <v>1880</v>
      </c>
      <c r="G1158" s="99" t="s">
        <v>362</v>
      </c>
      <c r="H1158" s="100">
        <v>99</v>
      </c>
      <c r="I1158" s="100"/>
      <c r="J1158" s="190">
        <f t="shared" ref="J1158" si="253">SUM(H1158*I1158)</f>
        <v>0</v>
      </c>
      <c r="K1158" s="101"/>
      <c r="L1158" s="21"/>
      <c r="M1158" s="102" t="s">
        <v>0</v>
      </c>
      <c r="N1158" s="103" t="s">
        <v>24</v>
      </c>
      <c r="O1158" s="104">
        <v>0</v>
      </c>
      <c r="P1158" s="104">
        <f>O1158*H1158</f>
        <v>0</v>
      </c>
      <c r="Q1158" s="104">
        <v>0</v>
      </c>
      <c r="R1158" s="104">
        <f>Q1158*H1158</f>
        <v>0</v>
      </c>
      <c r="S1158" s="104">
        <v>0</v>
      </c>
      <c r="T1158" s="105">
        <f>S1158*H1158</f>
        <v>0</v>
      </c>
      <c r="U1158" s="20"/>
      <c r="V1158" s="20"/>
      <c r="W1158" s="20"/>
      <c r="X1158" s="20"/>
      <c r="Y1158" s="20"/>
      <c r="Z1158" s="20"/>
      <c r="AA1158" s="20"/>
      <c r="AB1158" s="20"/>
      <c r="AC1158" s="20"/>
      <c r="AD1158" s="20"/>
      <c r="AE1158" s="20"/>
      <c r="AR1158" s="106" t="s">
        <v>190</v>
      </c>
      <c r="AT1158" s="106" t="s">
        <v>111</v>
      </c>
      <c r="AU1158" s="106" t="s">
        <v>116</v>
      </c>
      <c r="AY1158" s="12" t="s">
        <v>109</v>
      </c>
      <c r="BE1158" s="107">
        <f>IF(N1158="základná",J1158,0)</f>
        <v>0</v>
      </c>
      <c r="BF1158" s="107">
        <f>IF(N1158="znížená",J1158,0)</f>
        <v>0</v>
      </c>
      <c r="BG1158" s="107">
        <f>IF(N1158="zákl. prenesená",J1158,0)</f>
        <v>0</v>
      </c>
      <c r="BH1158" s="107">
        <f>IF(N1158="zníž. prenesená",J1158,0)</f>
        <v>0</v>
      </c>
      <c r="BI1158" s="107">
        <f>IF(N1158="nulová",J1158,0)</f>
        <v>0</v>
      </c>
      <c r="BJ1158" s="12" t="s">
        <v>116</v>
      </c>
      <c r="BK1158" s="107">
        <f>ROUND(I1158*H1158,2)</f>
        <v>0</v>
      </c>
      <c r="BL1158" s="12" t="s">
        <v>190</v>
      </c>
      <c r="BM1158" s="106" t="s">
        <v>1494</v>
      </c>
    </row>
    <row r="1159" spans="1:65" s="9" customFormat="1" x14ac:dyDescent="0.2">
      <c r="B1159" s="115"/>
      <c r="D1159" s="109" t="s">
        <v>117</v>
      </c>
      <c r="E1159" s="116" t="s">
        <v>0</v>
      </c>
      <c r="F1159" s="117" t="s">
        <v>1881</v>
      </c>
      <c r="H1159" s="118">
        <v>99</v>
      </c>
      <c r="I1159" s="118"/>
      <c r="J1159" s="118"/>
      <c r="L1159" s="115"/>
      <c r="M1159" s="119"/>
      <c r="N1159" s="120"/>
      <c r="O1159" s="120"/>
      <c r="P1159" s="120"/>
      <c r="Q1159" s="120"/>
      <c r="R1159" s="120"/>
      <c r="S1159" s="120"/>
      <c r="T1159" s="121"/>
      <c r="AT1159" s="116" t="s">
        <v>117</v>
      </c>
      <c r="AU1159" s="116" t="s">
        <v>116</v>
      </c>
      <c r="AV1159" s="9" t="s">
        <v>116</v>
      </c>
      <c r="AW1159" s="9" t="s">
        <v>15</v>
      </c>
      <c r="AX1159" s="9" t="s">
        <v>41</v>
      </c>
      <c r="AY1159" s="116" t="s">
        <v>109</v>
      </c>
    </row>
    <row r="1160" spans="1:65" s="10" customFormat="1" x14ac:dyDescent="0.2">
      <c r="B1160" s="122"/>
      <c r="D1160" s="109" t="s">
        <v>117</v>
      </c>
      <c r="E1160" s="123" t="s">
        <v>0</v>
      </c>
      <c r="F1160" s="124" t="s">
        <v>121</v>
      </c>
      <c r="H1160" s="125">
        <v>99</v>
      </c>
      <c r="I1160" s="125"/>
      <c r="J1160" s="125"/>
      <c r="L1160" s="122"/>
      <c r="M1160" s="126"/>
      <c r="N1160" s="127"/>
      <c r="O1160" s="127"/>
      <c r="P1160" s="127"/>
      <c r="Q1160" s="127"/>
      <c r="R1160" s="127"/>
      <c r="S1160" s="127"/>
      <c r="T1160" s="128"/>
      <c r="AT1160" s="123" t="s">
        <v>117</v>
      </c>
      <c r="AU1160" s="123" t="s">
        <v>116</v>
      </c>
      <c r="AV1160" s="10" t="s">
        <v>115</v>
      </c>
      <c r="AW1160" s="10" t="s">
        <v>15</v>
      </c>
      <c r="AX1160" s="10" t="s">
        <v>42</v>
      </c>
      <c r="AY1160" s="123" t="s">
        <v>109</v>
      </c>
    </row>
    <row r="1161" spans="1:65" s="2" customFormat="1" ht="21.75" customHeight="1" x14ac:dyDescent="0.2">
      <c r="A1161" s="20"/>
      <c r="B1161" s="95"/>
      <c r="C1161" s="96">
        <v>368</v>
      </c>
      <c r="D1161" s="96" t="s">
        <v>111</v>
      </c>
      <c r="E1161" s="97" t="s">
        <v>1882</v>
      </c>
      <c r="F1161" s="98" t="s">
        <v>1883</v>
      </c>
      <c r="G1161" s="99" t="s">
        <v>216</v>
      </c>
      <c r="H1161" s="100">
        <v>183.68</v>
      </c>
      <c r="I1161" s="100"/>
      <c r="J1161" s="190">
        <f t="shared" ref="J1161" si="254">SUM(H1161*I1161)</f>
        <v>0</v>
      </c>
      <c r="K1161" s="101"/>
      <c r="L1161" s="21"/>
      <c r="M1161" s="102" t="s">
        <v>0</v>
      </c>
      <c r="N1161" s="103" t="s">
        <v>24</v>
      </c>
      <c r="O1161" s="104">
        <v>0</v>
      </c>
      <c r="P1161" s="104">
        <f>O1161*H1161</f>
        <v>0</v>
      </c>
      <c r="Q1161" s="104">
        <v>0</v>
      </c>
      <c r="R1161" s="104">
        <f>Q1161*H1161</f>
        <v>0</v>
      </c>
      <c r="S1161" s="104">
        <v>0</v>
      </c>
      <c r="T1161" s="105">
        <f>S1161*H1161</f>
        <v>0</v>
      </c>
      <c r="U1161" s="20"/>
      <c r="V1161" s="20"/>
      <c r="W1161" s="20"/>
      <c r="X1161" s="20"/>
      <c r="Y1161" s="20"/>
      <c r="Z1161" s="20"/>
      <c r="AA1161" s="20"/>
      <c r="AB1161" s="20"/>
      <c r="AC1161" s="20"/>
      <c r="AD1161" s="20"/>
      <c r="AE1161" s="20"/>
      <c r="AR1161" s="106" t="s">
        <v>190</v>
      </c>
      <c r="AT1161" s="106" t="s">
        <v>111</v>
      </c>
      <c r="AU1161" s="106" t="s">
        <v>116</v>
      </c>
      <c r="AY1161" s="12" t="s">
        <v>109</v>
      </c>
      <c r="BE1161" s="107">
        <f>IF(N1161="základná",J1161,0)</f>
        <v>0</v>
      </c>
      <c r="BF1161" s="107">
        <f>IF(N1161="znížená",J1161,0)</f>
        <v>0</v>
      </c>
      <c r="BG1161" s="107">
        <f>IF(N1161="zákl. prenesená",J1161,0)</f>
        <v>0</v>
      </c>
      <c r="BH1161" s="107">
        <f>IF(N1161="zníž. prenesená",J1161,0)</f>
        <v>0</v>
      </c>
      <c r="BI1161" s="107">
        <f>IF(N1161="nulová",J1161,0)</f>
        <v>0</v>
      </c>
      <c r="BJ1161" s="12" t="s">
        <v>116</v>
      </c>
      <c r="BK1161" s="107">
        <f>ROUND(I1161*H1161,2)</f>
        <v>0</v>
      </c>
      <c r="BL1161" s="12" t="s">
        <v>190</v>
      </c>
      <c r="BM1161" s="106" t="s">
        <v>1884</v>
      </c>
    </row>
    <row r="1162" spans="1:65" s="9" customFormat="1" x14ac:dyDescent="0.2">
      <c r="B1162" s="115"/>
      <c r="D1162" s="109" t="s">
        <v>117</v>
      </c>
      <c r="E1162" s="116" t="s">
        <v>0</v>
      </c>
      <c r="F1162" s="117" t="s">
        <v>1885</v>
      </c>
      <c r="H1162" s="118">
        <v>11.8</v>
      </c>
      <c r="I1162" s="118"/>
      <c r="J1162" s="118"/>
      <c r="L1162" s="115"/>
      <c r="M1162" s="119"/>
      <c r="N1162" s="120"/>
      <c r="O1162" s="120"/>
      <c r="P1162" s="120"/>
      <c r="Q1162" s="120"/>
      <c r="R1162" s="120"/>
      <c r="S1162" s="120"/>
      <c r="T1162" s="121"/>
      <c r="AT1162" s="116" t="s">
        <v>117</v>
      </c>
      <c r="AU1162" s="116" t="s">
        <v>116</v>
      </c>
      <c r="AV1162" s="9" t="s">
        <v>116</v>
      </c>
      <c r="AW1162" s="9" t="s">
        <v>15</v>
      </c>
      <c r="AX1162" s="9" t="s">
        <v>41</v>
      </c>
      <c r="AY1162" s="116" t="s">
        <v>109</v>
      </c>
    </row>
    <row r="1163" spans="1:65" s="9" customFormat="1" x14ac:dyDescent="0.2">
      <c r="B1163" s="115"/>
      <c r="D1163" s="109" t="s">
        <v>117</v>
      </c>
      <c r="E1163" s="116" t="s">
        <v>0</v>
      </c>
      <c r="F1163" s="117" t="s">
        <v>1886</v>
      </c>
      <c r="H1163" s="118">
        <v>13.28</v>
      </c>
      <c r="I1163" s="118"/>
      <c r="J1163" s="118"/>
      <c r="L1163" s="115"/>
      <c r="M1163" s="119"/>
      <c r="N1163" s="120"/>
      <c r="O1163" s="120"/>
      <c r="P1163" s="120"/>
      <c r="Q1163" s="120"/>
      <c r="R1163" s="120"/>
      <c r="S1163" s="120"/>
      <c r="T1163" s="121"/>
      <c r="AT1163" s="116" t="s">
        <v>117</v>
      </c>
      <c r="AU1163" s="116" t="s">
        <v>116</v>
      </c>
      <c r="AV1163" s="9" t="s">
        <v>116</v>
      </c>
      <c r="AW1163" s="9" t="s">
        <v>15</v>
      </c>
      <c r="AX1163" s="9" t="s">
        <v>41</v>
      </c>
      <c r="AY1163" s="116" t="s">
        <v>109</v>
      </c>
    </row>
    <row r="1164" spans="1:65" s="9" customFormat="1" x14ac:dyDescent="0.2">
      <c r="B1164" s="115"/>
      <c r="D1164" s="109" t="s">
        <v>117</v>
      </c>
      <c r="E1164" s="116" t="s">
        <v>0</v>
      </c>
      <c r="F1164" s="117" t="s">
        <v>1887</v>
      </c>
      <c r="H1164" s="118">
        <v>67.400000000000006</v>
      </c>
      <c r="I1164" s="118"/>
      <c r="J1164" s="118"/>
      <c r="L1164" s="115"/>
      <c r="M1164" s="119"/>
      <c r="N1164" s="120"/>
      <c r="O1164" s="120"/>
      <c r="P1164" s="120"/>
      <c r="Q1164" s="120"/>
      <c r="R1164" s="120"/>
      <c r="S1164" s="120"/>
      <c r="T1164" s="121"/>
      <c r="AT1164" s="116" t="s">
        <v>117</v>
      </c>
      <c r="AU1164" s="116" t="s">
        <v>116</v>
      </c>
      <c r="AV1164" s="9" t="s">
        <v>116</v>
      </c>
      <c r="AW1164" s="9" t="s">
        <v>15</v>
      </c>
      <c r="AX1164" s="9" t="s">
        <v>41</v>
      </c>
      <c r="AY1164" s="116" t="s">
        <v>109</v>
      </c>
    </row>
    <row r="1165" spans="1:65" s="9" customFormat="1" x14ac:dyDescent="0.2">
      <c r="B1165" s="115"/>
      <c r="D1165" s="109" t="s">
        <v>117</v>
      </c>
      <c r="E1165" s="116" t="s">
        <v>0</v>
      </c>
      <c r="F1165" s="117" t="s">
        <v>1888</v>
      </c>
      <c r="H1165" s="118">
        <v>56.4</v>
      </c>
      <c r="I1165" s="118"/>
      <c r="J1165" s="118"/>
      <c r="L1165" s="115"/>
      <c r="M1165" s="119"/>
      <c r="N1165" s="120"/>
      <c r="O1165" s="120"/>
      <c r="P1165" s="120"/>
      <c r="Q1165" s="120"/>
      <c r="R1165" s="120"/>
      <c r="S1165" s="120"/>
      <c r="T1165" s="121"/>
      <c r="AT1165" s="116" t="s">
        <v>117</v>
      </c>
      <c r="AU1165" s="116" t="s">
        <v>116</v>
      </c>
      <c r="AV1165" s="9" t="s">
        <v>116</v>
      </c>
      <c r="AW1165" s="9" t="s">
        <v>15</v>
      </c>
      <c r="AX1165" s="9" t="s">
        <v>41</v>
      </c>
      <c r="AY1165" s="116" t="s">
        <v>109</v>
      </c>
    </row>
    <row r="1166" spans="1:65" s="9" customFormat="1" x14ac:dyDescent="0.2">
      <c r="B1166" s="115"/>
      <c r="D1166" s="109" t="s">
        <v>117</v>
      </c>
      <c r="E1166" s="116" t="s">
        <v>0</v>
      </c>
      <c r="F1166" s="117" t="s">
        <v>1889</v>
      </c>
      <c r="H1166" s="118">
        <v>11.6</v>
      </c>
      <c r="I1166" s="118"/>
      <c r="J1166" s="118"/>
      <c r="L1166" s="115"/>
      <c r="M1166" s="119"/>
      <c r="N1166" s="120"/>
      <c r="O1166" s="120"/>
      <c r="P1166" s="120"/>
      <c r="Q1166" s="120"/>
      <c r="R1166" s="120"/>
      <c r="S1166" s="120"/>
      <c r="T1166" s="121"/>
      <c r="AT1166" s="116" t="s">
        <v>117</v>
      </c>
      <c r="AU1166" s="116" t="s">
        <v>116</v>
      </c>
      <c r="AV1166" s="9" t="s">
        <v>116</v>
      </c>
      <c r="AW1166" s="9" t="s">
        <v>15</v>
      </c>
      <c r="AX1166" s="9" t="s">
        <v>41</v>
      </c>
      <c r="AY1166" s="116" t="s">
        <v>109</v>
      </c>
    </row>
    <row r="1167" spans="1:65" s="9" customFormat="1" x14ac:dyDescent="0.2">
      <c r="B1167" s="115"/>
      <c r="D1167" s="109" t="s">
        <v>117</v>
      </c>
      <c r="E1167" s="116" t="s">
        <v>0</v>
      </c>
      <c r="F1167" s="117" t="s">
        <v>1890</v>
      </c>
      <c r="H1167" s="118">
        <v>17.399999999999999</v>
      </c>
      <c r="I1167" s="118"/>
      <c r="J1167" s="118"/>
      <c r="L1167" s="115"/>
      <c r="M1167" s="119"/>
      <c r="N1167" s="120"/>
      <c r="O1167" s="120"/>
      <c r="P1167" s="120"/>
      <c r="Q1167" s="120"/>
      <c r="R1167" s="120"/>
      <c r="S1167" s="120"/>
      <c r="T1167" s="121"/>
      <c r="AT1167" s="116" t="s">
        <v>117</v>
      </c>
      <c r="AU1167" s="116" t="s">
        <v>116</v>
      </c>
      <c r="AV1167" s="9" t="s">
        <v>116</v>
      </c>
      <c r="AW1167" s="9" t="s">
        <v>15</v>
      </c>
      <c r="AX1167" s="9" t="s">
        <v>41</v>
      </c>
      <c r="AY1167" s="116" t="s">
        <v>109</v>
      </c>
    </row>
    <row r="1168" spans="1:65" s="9" customFormat="1" x14ac:dyDescent="0.2">
      <c r="B1168" s="115"/>
      <c r="D1168" s="109" t="s">
        <v>117</v>
      </c>
      <c r="E1168" s="116" t="s">
        <v>0</v>
      </c>
      <c r="F1168" s="117" t="s">
        <v>1891</v>
      </c>
      <c r="H1168" s="118">
        <v>5.8</v>
      </c>
      <c r="I1168" s="118"/>
      <c r="J1168" s="118"/>
      <c r="L1168" s="115"/>
      <c r="M1168" s="119"/>
      <c r="N1168" s="120"/>
      <c r="O1168" s="120"/>
      <c r="P1168" s="120"/>
      <c r="Q1168" s="120"/>
      <c r="R1168" s="120"/>
      <c r="S1168" s="120"/>
      <c r="T1168" s="121"/>
      <c r="AT1168" s="116" t="s">
        <v>117</v>
      </c>
      <c r="AU1168" s="116" t="s">
        <v>116</v>
      </c>
      <c r="AV1168" s="9" t="s">
        <v>116</v>
      </c>
      <c r="AW1168" s="9" t="s">
        <v>15</v>
      </c>
      <c r="AX1168" s="9" t="s">
        <v>41</v>
      </c>
      <c r="AY1168" s="116" t="s">
        <v>109</v>
      </c>
    </row>
    <row r="1169" spans="1:65" s="10" customFormat="1" x14ac:dyDescent="0.2">
      <c r="B1169" s="122"/>
      <c r="D1169" s="109" t="s">
        <v>117</v>
      </c>
      <c r="E1169" s="123" t="s">
        <v>0</v>
      </c>
      <c r="F1169" s="124" t="s">
        <v>121</v>
      </c>
      <c r="H1169" s="125">
        <v>183.68</v>
      </c>
      <c r="I1169" s="125"/>
      <c r="J1169" s="125"/>
      <c r="L1169" s="122"/>
      <c r="M1169" s="126"/>
      <c r="N1169" s="127"/>
      <c r="O1169" s="127"/>
      <c r="P1169" s="127"/>
      <c r="Q1169" s="127"/>
      <c r="R1169" s="127"/>
      <c r="S1169" s="127"/>
      <c r="T1169" s="128"/>
      <c r="AT1169" s="123" t="s">
        <v>117</v>
      </c>
      <c r="AU1169" s="123" t="s">
        <v>116</v>
      </c>
      <c r="AV1169" s="10" t="s">
        <v>115</v>
      </c>
      <c r="AW1169" s="10" t="s">
        <v>15</v>
      </c>
      <c r="AX1169" s="10" t="s">
        <v>42</v>
      </c>
      <c r="AY1169" s="123" t="s">
        <v>109</v>
      </c>
    </row>
    <row r="1170" spans="1:65" s="2" customFormat="1" ht="24.2" customHeight="1" x14ac:dyDescent="0.2">
      <c r="A1170" s="20"/>
      <c r="B1170" s="95"/>
      <c r="C1170" s="96">
        <v>369</v>
      </c>
      <c r="D1170" s="96" t="s">
        <v>111</v>
      </c>
      <c r="E1170" s="97" t="s">
        <v>1892</v>
      </c>
      <c r="F1170" s="98" t="s">
        <v>1893</v>
      </c>
      <c r="G1170" s="99" t="s">
        <v>950</v>
      </c>
      <c r="H1170" s="100">
        <v>2759.3209999999999</v>
      </c>
      <c r="I1170" s="100"/>
      <c r="J1170" s="190">
        <f t="shared" ref="J1170" si="255">SUM(H1170*I1170)</f>
        <v>0</v>
      </c>
      <c r="K1170" s="101"/>
      <c r="L1170" s="21"/>
      <c r="M1170" s="102" t="s">
        <v>0</v>
      </c>
      <c r="N1170" s="103" t="s">
        <v>24</v>
      </c>
      <c r="O1170" s="104">
        <v>0</v>
      </c>
      <c r="P1170" s="104">
        <f>O1170*H1170</f>
        <v>0</v>
      </c>
      <c r="Q1170" s="104">
        <v>0</v>
      </c>
      <c r="R1170" s="104">
        <f>Q1170*H1170</f>
        <v>0</v>
      </c>
      <c r="S1170" s="104">
        <v>0</v>
      </c>
      <c r="T1170" s="105">
        <f>S1170*H1170</f>
        <v>0</v>
      </c>
      <c r="U1170" s="20"/>
      <c r="V1170" s="20"/>
      <c r="W1170" s="20"/>
      <c r="X1170" s="20"/>
      <c r="Y1170" s="20"/>
      <c r="Z1170" s="20"/>
      <c r="AA1170" s="20"/>
      <c r="AB1170" s="20"/>
      <c r="AC1170" s="20"/>
      <c r="AD1170" s="20"/>
      <c r="AE1170" s="20"/>
      <c r="AR1170" s="106" t="s">
        <v>190</v>
      </c>
      <c r="AT1170" s="106" t="s">
        <v>111</v>
      </c>
      <c r="AU1170" s="106" t="s">
        <v>116</v>
      </c>
      <c r="AY1170" s="12" t="s">
        <v>109</v>
      </c>
      <c r="BE1170" s="107">
        <f>IF(N1170="základná",J1170,0)</f>
        <v>0</v>
      </c>
      <c r="BF1170" s="107">
        <f>IF(N1170="znížená",J1170,0)</f>
        <v>0</v>
      </c>
      <c r="BG1170" s="107">
        <f>IF(N1170="zákl. prenesená",J1170,0)</f>
        <v>0</v>
      </c>
      <c r="BH1170" s="107">
        <f>IF(N1170="zníž. prenesená",J1170,0)</f>
        <v>0</v>
      </c>
      <c r="BI1170" s="107">
        <f>IF(N1170="nulová",J1170,0)</f>
        <v>0</v>
      </c>
      <c r="BJ1170" s="12" t="s">
        <v>116</v>
      </c>
      <c r="BK1170" s="107">
        <f>ROUND(I1170*H1170,2)</f>
        <v>0</v>
      </c>
      <c r="BL1170" s="12" t="s">
        <v>190</v>
      </c>
      <c r="BM1170" s="106" t="s">
        <v>1894</v>
      </c>
    </row>
    <row r="1171" spans="1:65" s="7" customFormat="1" ht="22.9" customHeight="1" x14ac:dyDescent="0.2">
      <c r="B1171" s="85"/>
      <c r="D1171" s="86" t="s">
        <v>40</v>
      </c>
      <c r="E1171" s="162" t="s">
        <v>1895</v>
      </c>
      <c r="F1171" s="162" t="s">
        <v>1896</v>
      </c>
      <c r="I1171" s="178"/>
      <c r="J1171" s="180">
        <f>SUM(J1172:J1230)</f>
        <v>0</v>
      </c>
      <c r="L1171" s="85"/>
      <c r="M1171" s="88"/>
      <c r="N1171" s="89"/>
      <c r="O1171" s="89"/>
      <c r="P1171" s="90">
        <f>SUM(P1172:P1230)</f>
        <v>124.98665</v>
      </c>
      <c r="Q1171" s="89"/>
      <c r="R1171" s="90">
        <f>SUM(R1172:R1230)</f>
        <v>1.1127800000000001</v>
      </c>
      <c r="S1171" s="89"/>
      <c r="T1171" s="91">
        <f>SUM(T1172:T1230)</f>
        <v>0</v>
      </c>
      <c r="AR1171" s="86" t="s">
        <v>116</v>
      </c>
      <c r="AT1171" s="92" t="s">
        <v>40</v>
      </c>
      <c r="AU1171" s="92" t="s">
        <v>42</v>
      </c>
      <c r="AY1171" s="86" t="s">
        <v>109</v>
      </c>
      <c r="BK1171" s="93">
        <f>SUM(BK1172:BK1230)</f>
        <v>0</v>
      </c>
    </row>
    <row r="1172" spans="1:65" s="2" customFormat="1" ht="16.5" customHeight="1" x14ac:dyDescent="0.2">
      <c r="A1172" s="20"/>
      <c r="B1172" s="95"/>
      <c r="C1172" s="96">
        <v>370</v>
      </c>
      <c r="D1172" s="96" t="s">
        <v>111</v>
      </c>
      <c r="E1172" s="97" t="s">
        <v>1897</v>
      </c>
      <c r="F1172" s="98" t="s">
        <v>1898</v>
      </c>
      <c r="G1172" s="99" t="s">
        <v>256</v>
      </c>
      <c r="H1172" s="100">
        <v>9</v>
      </c>
      <c r="I1172" s="100"/>
      <c r="J1172" s="190">
        <f t="shared" ref="J1172" si="256">SUM(H1172*I1172)</f>
        <v>0</v>
      </c>
      <c r="K1172" s="101"/>
      <c r="L1172" s="21"/>
      <c r="M1172" s="102" t="s">
        <v>0</v>
      </c>
      <c r="N1172" s="103" t="s">
        <v>24</v>
      </c>
      <c r="O1172" s="104">
        <v>0</v>
      </c>
      <c r="P1172" s="104">
        <f>O1172*H1172</f>
        <v>0</v>
      </c>
      <c r="Q1172" s="104">
        <v>0</v>
      </c>
      <c r="R1172" s="104">
        <f>Q1172*H1172</f>
        <v>0</v>
      </c>
      <c r="S1172" s="104">
        <v>0</v>
      </c>
      <c r="T1172" s="105">
        <f>S1172*H1172</f>
        <v>0</v>
      </c>
      <c r="U1172" s="20"/>
      <c r="V1172" s="20"/>
      <c r="W1172" s="20"/>
      <c r="X1172" s="20"/>
      <c r="Y1172" s="20"/>
      <c r="Z1172" s="20"/>
      <c r="AA1172" s="20"/>
      <c r="AB1172" s="20"/>
      <c r="AC1172" s="20"/>
      <c r="AD1172" s="20"/>
      <c r="AE1172" s="20"/>
      <c r="AR1172" s="106" t="s">
        <v>190</v>
      </c>
      <c r="AT1172" s="106" t="s">
        <v>111</v>
      </c>
      <c r="AU1172" s="106" t="s">
        <v>116</v>
      </c>
      <c r="AY1172" s="12" t="s">
        <v>109</v>
      </c>
      <c r="BE1172" s="107">
        <f>IF(N1172="základná",J1172,0)</f>
        <v>0</v>
      </c>
      <c r="BF1172" s="107">
        <f>IF(N1172="znížená",J1172,0)</f>
        <v>0</v>
      </c>
      <c r="BG1172" s="107">
        <f>IF(N1172="zákl. prenesená",J1172,0)</f>
        <v>0</v>
      </c>
      <c r="BH1172" s="107">
        <f>IF(N1172="zníž. prenesená",J1172,0)</f>
        <v>0</v>
      </c>
      <c r="BI1172" s="107">
        <f>IF(N1172="nulová",J1172,0)</f>
        <v>0</v>
      </c>
      <c r="BJ1172" s="12" t="s">
        <v>116</v>
      </c>
      <c r="BK1172" s="107">
        <f>ROUND(I1172*H1172,2)</f>
        <v>0</v>
      </c>
      <c r="BL1172" s="12" t="s">
        <v>190</v>
      </c>
      <c r="BM1172" s="106" t="s">
        <v>1899</v>
      </c>
    </row>
    <row r="1173" spans="1:65" s="9" customFormat="1" x14ac:dyDescent="0.2">
      <c r="B1173" s="115"/>
      <c r="D1173" s="109" t="s">
        <v>117</v>
      </c>
      <c r="E1173" s="116" t="s">
        <v>0</v>
      </c>
      <c r="F1173" s="117" t="s">
        <v>1900</v>
      </c>
      <c r="H1173" s="118">
        <v>9</v>
      </c>
      <c r="I1173" s="118"/>
      <c r="J1173" s="118"/>
      <c r="L1173" s="115"/>
      <c r="M1173" s="119"/>
      <c r="N1173" s="120"/>
      <c r="O1173" s="120"/>
      <c r="P1173" s="120"/>
      <c r="Q1173" s="120"/>
      <c r="R1173" s="120"/>
      <c r="S1173" s="120"/>
      <c r="T1173" s="121"/>
      <c r="AT1173" s="116" t="s">
        <v>117</v>
      </c>
      <c r="AU1173" s="116" t="s">
        <v>116</v>
      </c>
      <c r="AV1173" s="9" t="s">
        <v>116</v>
      </c>
      <c r="AW1173" s="9" t="s">
        <v>15</v>
      </c>
      <c r="AX1173" s="9" t="s">
        <v>41</v>
      </c>
      <c r="AY1173" s="116" t="s">
        <v>109</v>
      </c>
    </row>
    <row r="1174" spans="1:65" s="10" customFormat="1" x14ac:dyDescent="0.2">
      <c r="B1174" s="122"/>
      <c r="D1174" s="109" t="s">
        <v>117</v>
      </c>
      <c r="E1174" s="123" t="s">
        <v>0</v>
      </c>
      <c r="F1174" s="124" t="s">
        <v>121</v>
      </c>
      <c r="H1174" s="125">
        <v>9</v>
      </c>
      <c r="I1174" s="125"/>
      <c r="J1174" s="125"/>
      <c r="L1174" s="122"/>
      <c r="M1174" s="126"/>
      <c r="N1174" s="127"/>
      <c r="O1174" s="127"/>
      <c r="P1174" s="127"/>
      <c r="Q1174" s="127"/>
      <c r="R1174" s="127"/>
      <c r="S1174" s="127"/>
      <c r="T1174" s="128"/>
      <c r="AT1174" s="123" t="s">
        <v>117</v>
      </c>
      <c r="AU1174" s="123" t="s">
        <v>116</v>
      </c>
      <c r="AV1174" s="10" t="s">
        <v>115</v>
      </c>
      <c r="AW1174" s="10" t="s">
        <v>15</v>
      </c>
      <c r="AX1174" s="10" t="s">
        <v>42</v>
      </c>
      <c r="AY1174" s="123" t="s">
        <v>109</v>
      </c>
    </row>
    <row r="1175" spans="1:65" s="2" customFormat="1" ht="16.5" customHeight="1" x14ac:dyDescent="0.2">
      <c r="A1175" s="20"/>
      <c r="B1175" s="95"/>
      <c r="C1175" s="136">
        <v>371</v>
      </c>
      <c r="D1175" s="136" t="s">
        <v>216</v>
      </c>
      <c r="E1175" s="137" t="s">
        <v>1901</v>
      </c>
      <c r="F1175" s="138" t="s">
        <v>1902</v>
      </c>
      <c r="G1175" s="139" t="s">
        <v>1903</v>
      </c>
      <c r="H1175" s="140">
        <v>6</v>
      </c>
      <c r="I1175" s="140"/>
      <c r="J1175" s="140">
        <f t="shared" ref="J1175:J1176" si="257">SUM(H1175*I1175)</f>
        <v>0</v>
      </c>
      <c r="K1175" s="141"/>
      <c r="L1175" s="142"/>
      <c r="M1175" s="143" t="s">
        <v>0</v>
      </c>
      <c r="N1175" s="144" t="s">
        <v>24</v>
      </c>
      <c r="O1175" s="104">
        <v>0</v>
      </c>
      <c r="P1175" s="104">
        <f t="shared" ref="P1175:P1191" si="258">O1175*H1175</f>
        <v>0</v>
      </c>
      <c r="Q1175" s="104">
        <v>0</v>
      </c>
      <c r="R1175" s="104">
        <f t="shared" ref="R1175:R1191" si="259">Q1175*H1175</f>
        <v>0</v>
      </c>
      <c r="S1175" s="104">
        <v>0</v>
      </c>
      <c r="T1175" s="105">
        <f t="shared" ref="T1175:T1191" si="260">S1175*H1175</f>
        <v>0</v>
      </c>
      <c r="U1175" s="20"/>
      <c r="V1175" s="20"/>
      <c r="W1175" s="20"/>
      <c r="X1175" s="20"/>
      <c r="Y1175" s="20"/>
      <c r="Z1175" s="20"/>
      <c r="AA1175" s="20"/>
      <c r="AB1175" s="20"/>
      <c r="AC1175" s="20"/>
      <c r="AD1175" s="20"/>
      <c r="AE1175" s="20"/>
      <c r="AR1175" s="106" t="s">
        <v>305</v>
      </c>
      <c r="AT1175" s="106" t="s">
        <v>216</v>
      </c>
      <c r="AU1175" s="106" t="s">
        <v>116</v>
      </c>
      <c r="AY1175" s="12" t="s">
        <v>109</v>
      </c>
      <c r="BE1175" s="107">
        <f t="shared" ref="BE1175:BE1191" si="261">IF(N1175="základná",J1175,0)</f>
        <v>0</v>
      </c>
      <c r="BF1175" s="107">
        <f t="shared" ref="BF1175:BF1191" si="262">IF(N1175="znížená",J1175,0)</f>
        <v>0</v>
      </c>
      <c r="BG1175" s="107">
        <f t="shared" ref="BG1175:BG1191" si="263">IF(N1175="zákl. prenesená",J1175,0)</f>
        <v>0</v>
      </c>
      <c r="BH1175" s="107">
        <f t="shared" ref="BH1175:BH1191" si="264">IF(N1175="zníž. prenesená",J1175,0)</f>
        <v>0</v>
      </c>
      <c r="BI1175" s="107">
        <f t="shared" ref="BI1175:BI1191" si="265">IF(N1175="nulová",J1175,0)</f>
        <v>0</v>
      </c>
      <c r="BJ1175" s="12" t="s">
        <v>116</v>
      </c>
      <c r="BK1175" s="107">
        <f t="shared" ref="BK1175:BK1191" si="266">ROUND(I1175*H1175,2)</f>
        <v>0</v>
      </c>
      <c r="BL1175" s="12" t="s">
        <v>190</v>
      </c>
      <c r="BM1175" s="106" t="s">
        <v>1904</v>
      </c>
    </row>
    <row r="1176" spans="1:65" s="2" customFormat="1" ht="16.5" customHeight="1" x14ac:dyDescent="0.2">
      <c r="A1176" s="20"/>
      <c r="B1176" s="95"/>
      <c r="C1176" s="136">
        <v>372</v>
      </c>
      <c r="D1176" s="136" t="s">
        <v>216</v>
      </c>
      <c r="E1176" s="137" t="s">
        <v>1905</v>
      </c>
      <c r="F1176" s="138" t="s">
        <v>1906</v>
      </c>
      <c r="G1176" s="139" t="s">
        <v>256</v>
      </c>
      <c r="H1176" s="140">
        <v>3</v>
      </c>
      <c r="I1176" s="140"/>
      <c r="J1176" s="140">
        <f t="shared" si="257"/>
        <v>0</v>
      </c>
      <c r="K1176" s="141"/>
      <c r="L1176" s="142"/>
      <c r="M1176" s="143" t="s">
        <v>0</v>
      </c>
      <c r="N1176" s="144" t="s">
        <v>24</v>
      </c>
      <c r="O1176" s="104">
        <v>0</v>
      </c>
      <c r="P1176" s="104">
        <f t="shared" si="258"/>
        <v>0</v>
      </c>
      <c r="Q1176" s="104">
        <v>0</v>
      </c>
      <c r="R1176" s="104">
        <f t="shared" si="259"/>
        <v>0</v>
      </c>
      <c r="S1176" s="104">
        <v>0</v>
      </c>
      <c r="T1176" s="105">
        <f t="shared" si="260"/>
        <v>0</v>
      </c>
      <c r="U1176" s="20"/>
      <c r="V1176" s="20"/>
      <c r="W1176" s="20"/>
      <c r="X1176" s="20"/>
      <c r="Y1176" s="20"/>
      <c r="Z1176" s="20"/>
      <c r="AA1176" s="20"/>
      <c r="AB1176" s="20"/>
      <c r="AC1176" s="20"/>
      <c r="AD1176" s="20"/>
      <c r="AE1176" s="20"/>
      <c r="AR1176" s="106" t="s">
        <v>305</v>
      </c>
      <c r="AT1176" s="106" t="s">
        <v>216</v>
      </c>
      <c r="AU1176" s="106" t="s">
        <v>116</v>
      </c>
      <c r="AY1176" s="12" t="s">
        <v>109</v>
      </c>
      <c r="BE1176" s="107">
        <f t="shared" si="261"/>
        <v>0</v>
      </c>
      <c r="BF1176" s="107">
        <f t="shared" si="262"/>
        <v>0</v>
      </c>
      <c r="BG1176" s="107">
        <f t="shared" si="263"/>
        <v>0</v>
      </c>
      <c r="BH1176" s="107">
        <f t="shared" si="264"/>
        <v>0</v>
      </c>
      <c r="BI1176" s="107">
        <f t="shared" si="265"/>
        <v>0</v>
      </c>
      <c r="BJ1176" s="12" t="s">
        <v>116</v>
      </c>
      <c r="BK1176" s="107">
        <f t="shared" si="266"/>
        <v>0</v>
      </c>
      <c r="BL1176" s="12" t="s">
        <v>190</v>
      </c>
      <c r="BM1176" s="106" t="s">
        <v>1907</v>
      </c>
    </row>
    <row r="1177" spans="1:65" s="2" customFormat="1" ht="16.5" customHeight="1" x14ac:dyDescent="0.2">
      <c r="A1177" s="20"/>
      <c r="B1177" s="95"/>
      <c r="C1177" s="136">
        <v>373</v>
      </c>
      <c r="D1177" s="96" t="s">
        <v>111</v>
      </c>
      <c r="E1177" s="97" t="s">
        <v>1908</v>
      </c>
      <c r="F1177" s="98" t="s">
        <v>1909</v>
      </c>
      <c r="G1177" s="99" t="s">
        <v>362</v>
      </c>
      <c r="H1177" s="100">
        <v>30</v>
      </c>
      <c r="I1177" s="100"/>
      <c r="J1177" s="190">
        <f t="shared" ref="J1177:J1178" si="267">SUM(H1177*I1177)</f>
        <v>0</v>
      </c>
      <c r="K1177" s="101"/>
      <c r="L1177" s="21"/>
      <c r="M1177" s="102" t="s">
        <v>0</v>
      </c>
      <c r="N1177" s="103" t="s">
        <v>24</v>
      </c>
      <c r="O1177" s="104">
        <v>0</v>
      </c>
      <c r="P1177" s="104">
        <f t="shared" si="258"/>
        <v>0</v>
      </c>
      <c r="Q1177" s="104">
        <v>0</v>
      </c>
      <c r="R1177" s="104">
        <f t="shared" si="259"/>
        <v>0</v>
      </c>
      <c r="S1177" s="104">
        <v>0</v>
      </c>
      <c r="T1177" s="105">
        <f t="shared" si="260"/>
        <v>0</v>
      </c>
      <c r="U1177" s="20"/>
      <c r="V1177" s="20"/>
      <c r="W1177" s="20"/>
      <c r="X1177" s="20"/>
      <c r="Y1177" s="20"/>
      <c r="Z1177" s="20"/>
      <c r="AA1177" s="20"/>
      <c r="AB1177" s="20"/>
      <c r="AC1177" s="20"/>
      <c r="AD1177" s="20"/>
      <c r="AE1177" s="20"/>
      <c r="AR1177" s="106" t="s">
        <v>190</v>
      </c>
      <c r="AT1177" s="106" t="s">
        <v>111</v>
      </c>
      <c r="AU1177" s="106" t="s">
        <v>116</v>
      </c>
      <c r="AY1177" s="12" t="s">
        <v>109</v>
      </c>
      <c r="BE1177" s="107">
        <f t="shared" si="261"/>
        <v>0</v>
      </c>
      <c r="BF1177" s="107">
        <f t="shared" si="262"/>
        <v>0</v>
      </c>
      <c r="BG1177" s="107">
        <f t="shared" si="263"/>
        <v>0</v>
      </c>
      <c r="BH1177" s="107">
        <f t="shared" si="264"/>
        <v>0</v>
      </c>
      <c r="BI1177" s="107">
        <f t="shared" si="265"/>
        <v>0</v>
      </c>
      <c r="BJ1177" s="12" t="s">
        <v>116</v>
      </c>
      <c r="BK1177" s="107">
        <f t="shared" si="266"/>
        <v>0</v>
      </c>
      <c r="BL1177" s="12" t="s">
        <v>190</v>
      </c>
      <c r="BM1177" s="106" t="s">
        <v>1910</v>
      </c>
    </row>
    <row r="1178" spans="1:65" s="2" customFormat="1" ht="21.75" customHeight="1" x14ac:dyDescent="0.2">
      <c r="A1178" s="20"/>
      <c r="B1178" s="95"/>
      <c r="C1178" s="136">
        <v>374</v>
      </c>
      <c r="D1178" s="136" t="s">
        <v>216</v>
      </c>
      <c r="E1178" s="137" t="s">
        <v>1911</v>
      </c>
      <c r="F1178" s="138" t="s">
        <v>1912</v>
      </c>
      <c r="G1178" s="139" t="s">
        <v>362</v>
      </c>
      <c r="H1178" s="140">
        <v>30</v>
      </c>
      <c r="I1178" s="140"/>
      <c r="J1178" s="140">
        <f t="shared" si="267"/>
        <v>0</v>
      </c>
      <c r="K1178" s="141"/>
      <c r="L1178" s="142"/>
      <c r="M1178" s="143" t="s">
        <v>0</v>
      </c>
      <c r="N1178" s="144" t="s">
        <v>24</v>
      </c>
      <c r="O1178" s="104">
        <v>0</v>
      </c>
      <c r="P1178" s="104">
        <f t="shared" si="258"/>
        <v>0</v>
      </c>
      <c r="Q1178" s="104">
        <v>0</v>
      </c>
      <c r="R1178" s="104">
        <f t="shared" si="259"/>
        <v>0</v>
      </c>
      <c r="S1178" s="104">
        <v>0</v>
      </c>
      <c r="T1178" s="105">
        <f t="shared" si="260"/>
        <v>0</v>
      </c>
      <c r="U1178" s="20"/>
      <c r="V1178" s="20"/>
      <c r="W1178" s="20"/>
      <c r="X1178" s="20"/>
      <c r="Y1178" s="20"/>
      <c r="Z1178" s="20"/>
      <c r="AA1178" s="20"/>
      <c r="AB1178" s="20"/>
      <c r="AC1178" s="20"/>
      <c r="AD1178" s="20"/>
      <c r="AE1178" s="20"/>
      <c r="AR1178" s="106" t="s">
        <v>305</v>
      </c>
      <c r="AT1178" s="106" t="s">
        <v>216</v>
      </c>
      <c r="AU1178" s="106" t="s">
        <v>116</v>
      </c>
      <c r="AY1178" s="12" t="s">
        <v>109</v>
      </c>
      <c r="BE1178" s="107">
        <f t="shared" si="261"/>
        <v>0</v>
      </c>
      <c r="BF1178" s="107">
        <f t="shared" si="262"/>
        <v>0</v>
      </c>
      <c r="BG1178" s="107">
        <f t="shared" si="263"/>
        <v>0</v>
      </c>
      <c r="BH1178" s="107">
        <f t="shared" si="264"/>
        <v>0</v>
      </c>
      <c r="BI1178" s="107">
        <f t="shared" si="265"/>
        <v>0</v>
      </c>
      <c r="BJ1178" s="12" t="s">
        <v>116</v>
      </c>
      <c r="BK1178" s="107">
        <f t="shared" si="266"/>
        <v>0</v>
      </c>
      <c r="BL1178" s="12" t="s">
        <v>190</v>
      </c>
      <c r="BM1178" s="106" t="s">
        <v>1913</v>
      </c>
    </row>
    <row r="1179" spans="1:65" s="2" customFormat="1" ht="16.5" customHeight="1" x14ac:dyDescent="0.2">
      <c r="A1179" s="20"/>
      <c r="B1179" s="95"/>
      <c r="C1179" s="136">
        <v>375</v>
      </c>
      <c r="D1179" s="96" t="s">
        <v>111</v>
      </c>
      <c r="E1179" s="97" t="s">
        <v>1914</v>
      </c>
      <c r="F1179" s="98" t="s">
        <v>1915</v>
      </c>
      <c r="G1179" s="99" t="s">
        <v>362</v>
      </c>
      <c r="H1179" s="100">
        <v>20</v>
      </c>
      <c r="I1179" s="100"/>
      <c r="J1179" s="190">
        <f t="shared" ref="J1179:J1180" si="268">SUM(H1179*I1179)</f>
        <v>0</v>
      </c>
      <c r="K1179" s="101"/>
      <c r="L1179" s="21"/>
      <c r="M1179" s="102" t="s">
        <v>0</v>
      </c>
      <c r="N1179" s="103" t="s">
        <v>24</v>
      </c>
      <c r="O1179" s="104">
        <v>0</v>
      </c>
      <c r="P1179" s="104">
        <f t="shared" si="258"/>
        <v>0</v>
      </c>
      <c r="Q1179" s="104">
        <v>0</v>
      </c>
      <c r="R1179" s="104">
        <f t="shared" si="259"/>
        <v>0</v>
      </c>
      <c r="S1179" s="104">
        <v>0</v>
      </c>
      <c r="T1179" s="105">
        <f t="shared" si="260"/>
        <v>0</v>
      </c>
      <c r="U1179" s="20"/>
      <c r="V1179" s="20"/>
      <c r="W1179" s="20"/>
      <c r="X1179" s="20"/>
      <c r="Y1179" s="20"/>
      <c r="Z1179" s="20"/>
      <c r="AA1179" s="20"/>
      <c r="AB1179" s="20"/>
      <c r="AC1179" s="20"/>
      <c r="AD1179" s="20"/>
      <c r="AE1179" s="20"/>
      <c r="AR1179" s="106" t="s">
        <v>190</v>
      </c>
      <c r="AT1179" s="106" t="s">
        <v>111</v>
      </c>
      <c r="AU1179" s="106" t="s">
        <v>116</v>
      </c>
      <c r="AY1179" s="12" t="s">
        <v>109</v>
      </c>
      <c r="BE1179" s="107">
        <f t="shared" si="261"/>
        <v>0</v>
      </c>
      <c r="BF1179" s="107">
        <f t="shared" si="262"/>
        <v>0</v>
      </c>
      <c r="BG1179" s="107">
        <f t="shared" si="263"/>
        <v>0</v>
      </c>
      <c r="BH1179" s="107">
        <f t="shared" si="264"/>
        <v>0</v>
      </c>
      <c r="BI1179" s="107">
        <f t="shared" si="265"/>
        <v>0</v>
      </c>
      <c r="BJ1179" s="12" t="s">
        <v>116</v>
      </c>
      <c r="BK1179" s="107">
        <f t="shared" si="266"/>
        <v>0</v>
      </c>
      <c r="BL1179" s="12" t="s">
        <v>190</v>
      </c>
      <c r="BM1179" s="106" t="s">
        <v>1916</v>
      </c>
    </row>
    <row r="1180" spans="1:65" s="2" customFormat="1" ht="21.75" customHeight="1" x14ac:dyDescent="0.2">
      <c r="A1180" s="20"/>
      <c r="B1180" s="95"/>
      <c r="C1180" s="136">
        <v>376</v>
      </c>
      <c r="D1180" s="136" t="s">
        <v>216</v>
      </c>
      <c r="E1180" s="137" t="s">
        <v>1917</v>
      </c>
      <c r="F1180" s="138" t="s">
        <v>1918</v>
      </c>
      <c r="G1180" s="139" t="s">
        <v>362</v>
      </c>
      <c r="H1180" s="140">
        <v>20</v>
      </c>
      <c r="I1180" s="140"/>
      <c r="J1180" s="140">
        <f t="shared" si="268"/>
        <v>0</v>
      </c>
      <c r="K1180" s="141"/>
      <c r="L1180" s="142"/>
      <c r="M1180" s="143" t="s">
        <v>0</v>
      </c>
      <c r="N1180" s="144" t="s">
        <v>24</v>
      </c>
      <c r="O1180" s="104">
        <v>0</v>
      </c>
      <c r="P1180" s="104">
        <f t="shared" si="258"/>
        <v>0</v>
      </c>
      <c r="Q1180" s="104">
        <v>0</v>
      </c>
      <c r="R1180" s="104">
        <f t="shared" si="259"/>
        <v>0</v>
      </c>
      <c r="S1180" s="104">
        <v>0</v>
      </c>
      <c r="T1180" s="105">
        <f t="shared" si="260"/>
        <v>0</v>
      </c>
      <c r="U1180" s="20"/>
      <c r="V1180" s="20"/>
      <c r="W1180" s="20"/>
      <c r="X1180" s="20"/>
      <c r="Y1180" s="20"/>
      <c r="Z1180" s="20"/>
      <c r="AA1180" s="20"/>
      <c r="AB1180" s="20"/>
      <c r="AC1180" s="20"/>
      <c r="AD1180" s="20"/>
      <c r="AE1180" s="20"/>
      <c r="AR1180" s="106" t="s">
        <v>305</v>
      </c>
      <c r="AT1180" s="106" t="s">
        <v>216</v>
      </c>
      <c r="AU1180" s="106" t="s">
        <v>116</v>
      </c>
      <c r="AY1180" s="12" t="s">
        <v>109</v>
      </c>
      <c r="BE1180" s="107">
        <f t="shared" si="261"/>
        <v>0</v>
      </c>
      <c r="BF1180" s="107">
        <f t="shared" si="262"/>
        <v>0</v>
      </c>
      <c r="BG1180" s="107">
        <f t="shared" si="263"/>
        <v>0</v>
      </c>
      <c r="BH1180" s="107">
        <f t="shared" si="264"/>
        <v>0</v>
      </c>
      <c r="BI1180" s="107">
        <f t="shared" si="265"/>
        <v>0</v>
      </c>
      <c r="BJ1180" s="12" t="s">
        <v>116</v>
      </c>
      <c r="BK1180" s="107">
        <f t="shared" si="266"/>
        <v>0</v>
      </c>
      <c r="BL1180" s="12" t="s">
        <v>190</v>
      </c>
      <c r="BM1180" s="106" t="s">
        <v>1919</v>
      </c>
    </row>
    <row r="1181" spans="1:65" s="2" customFormat="1" ht="16.5" customHeight="1" x14ac:dyDescent="0.2">
      <c r="A1181" s="20"/>
      <c r="B1181" s="95"/>
      <c r="C1181" s="136">
        <v>377</v>
      </c>
      <c r="D1181" s="96" t="s">
        <v>111</v>
      </c>
      <c r="E1181" s="97" t="s">
        <v>1920</v>
      </c>
      <c r="F1181" s="98" t="s">
        <v>1921</v>
      </c>
      <c r="G1181" s="99" t="s">
        <v>256</v>
      </c>
      <c r="H1181" s="100">
        <v>12</v>
      </c>
      <c r="I1181" s="100"/>
      <c r="J1181" s="190">
        <f t="shared" ref="J1181:J1182" si="269">SUM(H1181*I1181)</f>
        <v>0</v>
      </c>
      <c r="K1181" s="101"/>
      <c r="L1181" s="21"/>
      <c r="M1181" s="102" t="s">
        <v>0</v>
      </c>
      <c r="N1181" s="103" t="s">
        <v>24</v>
      </c>
      <c r="O1181" s="104">
        <v>0</v>
      </c>
      <c r="P1181" s="104">
        <f t="shared" si="258"/>
        <v>0</v>
      </c>
      <c r="Q1181" s="104">
        <v>0</v>
      </c>
      <c r="R1181" s="104">
        <f t="shared" si="259"/>
        <v>0</v>
      </c>
      <c r="S1181" s="104">
        <v>0</v>
      </c>
      <c r="T1181" s="105">
        <f t="shared" si="260"/>
        <v>0</v>
      </c>
      <c r="U1181" s="20"/>
      <c r="V1181" s="20"/>
      <c r="W1181" s="20"/>
      <c r="X1181" s="20"/>
      <c r="Y1181" s="20"/>
      <c r="Z1181" s="20"/>
      <c r="AA1181" s="20"/>
      <c r="AB1181" s="20"/>
      <c r="AC1181" s="20"/>
      <c r="AD1181" s="20"/>
      <c r="AE1181" s="20"/>
      <c r="AR1181" s="106" t="s">
        <v>190</v>
      </c>
      <c r="AT1181" s="106" t="s">
        <v>111</v>
      </c>
      <c r="AU1181" s="106" t="s">
        <v>116</v>
      </c>
      <c r="AY1181" s="12" t="s">
        <v>109</v>
      </c>
      <c r="BE1181" s="107">
        <f t="shared" si="261"/>
        <v>0</v>
      </c>
      <c r="BF1181" s="107">
        <f t="shared" si="262"/>
        <v>0</v>
      </c>
      <c r="BG1181" s="107">
        <f t="shared" si="263"/>
        <v>0</v>
      </c>
      <c r="BH1181" s="107">
        <f t="shared" si="264"/>
        <v>0</v>
      </c>
      <c r="BI1181" s="107">
        <f t="shared" si="265"/>
        <v>0</v>
      </c>
      <c r="BJ1181" s="12" t="s">
        <v>116</v>
      </c>
      <c r="BK1181" s="107">
        <f t="shared" si="266"/>
        <v>0</v>
      </c>
      <c r="BL1181" s="12" t="s">
        <v>190</v>
      </c>
      <c r="BM1181" s="106" t="s">
        <v>1922</v>
      </c>
    </row>
    <row r="1182" spans="1:65" s="2" customFormat="1" ht="16.5" customHeight="1" x14ac:dyDescent="0.2">
      <c r="A1182" s="20"/>
      <c r="B1182" s="95"/>
      <c r="C1182" s="136">
        <v>378</v>
      </c>
      <c r="D1182" s="136" t="s">
        <v>216</v>
      </c>
      <c r="E1182" s="137" t="s">
        <v>1923</v>
      </c>
      <c r="F1182" s="138" t="s">
        <v>1924</v>
      </c>
      <c r="G1182" s="139" t="s">
        <v>256</v>
      </c>
      <c r="H1182" s="140">
        <v>12</v>
      </c>
      <c r="I1182" s="140"/>
      <c r="J1182" s="140">
        <f t="shared" si="269"/>
        <v>0</v>
      </c>
      <c r="K1182" s="141"/>
      <c r="L1182" s="142"/>
      <c r="M1182" s="143" t="s">
        <v>0</v>
      </c>
      <c r="N1182" s="144" t="s">
        <v>24</v>
      </c>
      <c r="O1182" s="104">
        <v>0</v>
      </c>
      <c r="P1182" s="104">
        <f t="shared" si="258"/>
        <v>0</v>
      </c>
      <c r="Q1182" s="104">
        <v>0</v>
      </c>
      <c r="R1182" s="104">
        <f t="shared" si="259"/>
        <v>0</v>
      </c>
      <c r="S1182" s="104">
        <v>0</v>
      </c>
      <c r="T1182" s="105">
        <f t="shared" si="260"/>
        <v>0</v>
      </c>
      <c r="U1182" s="20"/>
      <c r="V1182" s="20"/>
      <c r="W1182" s="20"/>
      <c r="X1182" s="20"/>
      <c r="Y1182" s="20"/>
      <c r="Z1182" s="20"/>
      <c r="AA1182" s="20"/>
      <c r="AB1182" s="20"/>
      <c r="AC1182" s="20"/>
      <c r="AD1182" s="20"/>
      <c r="AE1182" s="20"/>
      <c r="AR1182" s="106" t="s">
        <v>305</v>
      </c>
      <c r="AT1182" s="106" t="s">
        <v>216</v>
      </c>
      <c r="AU1182" s="106" t="s">
        <v>116</v>
      </c>
      <c r="AY1182" s="12" t="s">
        <v>109</v>
      </c>
      <c r="BE1182" s="107">
        <f t="shared" si="261"/>
        <v>0</v>
      </c>
      <c r="BF1182" s="107">
        <f t="shared" si="262"/>
        <v>0</v>
      </c>
      <c r="BG1182" s="107">
        <f t="shared" si="263"/>
        <v>0</v>
      </c>
      <c r="BH1182" s="107">
        <f t="shared" si="264"/>
        <v>0</v>
      </c>
      <c r="BI1182" s="107">
        <f t="shared" si="265"/>
        <v>0</v>
      </c>
      <c r="BJ1182" s="12" t="s">
        <v>116</v>
      </c>
      <c r="BK1182" s="107">
        <f t="shared" si="266"/>
        <v>0</v>
      </c>
      <c r="BL1182" s="12" t="s">
        <v>190</v>
      </c>
      <c r="BM1182" s="106" t="s">
        <v>1925</v>
      </c>
    </row>
    <row r="1183" spans="1:65" s="2" customFormat="1" ht="16.5" customHeight="1" x14ac:dyDescent="0.2">
      <c r="A1183" s="20"/>
      <c r="B1183" s="95"/>
      <c r="C1183" s="136">
        <v>379</v>
      </c>
      <c r="D1183" s="96" t="s">
        <v>111</v>
      </c>
      <c r="E1183" s="97" t="s">
        <v>1926</v>
      </c>
      <c r="F1183" s="98" t="s">
        <v>1927</v>
      </c>
      <c r="G1183" s="99" t="s">
        <v>256</v>
      </c>
      <c r="H1183" s="100">
        <v>6</v>
      </c>
      <c r="I1183" s="100"/>
      <c r="J1183" s="190">
        <f t="shared" ref="J1183:J1185" si="270">SUM(H1183*I1183)</f>
        <v>0</v>
      </c>
      <c r="K1183" s="101"/>
      <c r="L1183" s="21"/>
      <c r="M1183" s="102" t="s">
        <v>0</v>
      </c>
      <c r="N1183" s="103" t="s">
        <v>24</v>
      </c>
      <c r="O1183" s="104">
        <v>0</v>
      </c>
      <c r="P1183" s="104">
        <f t="shared" si="258"/>
        <v>0</v>
      </c>
      <c r="Q1183" s="104">
        <v>0</v>
      </c>
      <c r="R1183" s="104">
        <f t="shared" si="259"/>
        <v>0</v>
      </c>
      <c r="S1183" s="104">
        <v>0</v>
      </c>
      <c r="T1183" s="105">
        <f t="shared" si="260"/>
        <v>0</v>
      </c>
      <c r="U1183" s="20"/>
      <c r="V1183" s="20"/>
      <c r="W1183" s="20"/>
      <c r="X1183" s="20"/>
      <c r="Y1183" s="20"/>
      <c r="Z1183" s="20"/>
      <c r="AA1183" s="20"/>
      <c r="AB1183" s="20"/>
      <c r="AC1183" s="20"/>
      <c r="AD1183" s="20"/>
      <c r="AE1183" s="20"/>
      <c r="AR1183" s="106" t="s">
        <v>190</v>
      </c>
      <c r="AT1183" s="106" t="s">
        <v>111</v>
      </c>
      <c r="AU1183" s="106" t="s">
        <v>116</v>
      </c>
      <c r="AY1183" s="12" t="s">
        <v>109</v>
      </c>
      <c r="BE1183" s="107">
        <f t="shared" si="261"/>
        <v>0</v>
      </c>
      <c r="BF1183" s="107">
        <f t="shared" si="262"/>
        <v>0</v>
      </c>
      <c r="BG1183" s="107">
        <f t="shared" si="263"/>
        <v>0</v>
      </c>
      <c r="BH1183" s="107">
        <f t="shared" si="264"/>
        <v>0</v>
      </c>
      <c r="BI1183" s="107">
        <f t="shared" si="265"/>
        <v>0</v>
      </c>
      <c r="BJ1183" s="12" t="s">
        <v>116</v>
      </c>
      <c r="BK1183" s="107">
        <f t="shared" si="266"/>
        <v>0</v>
      </c>
      <c r="BL1183" s="12" t="s">
        <v>190</v>
      </c>
      <c r="BM1183" s="106" t="s">
        <v>1928</v>
      </c>
    </row>
    <row r="1184" spans="1:65" s="2" customFormat="1" ht="16.5" customHeight="1" x14ac:dyDescent="0.2">
      <c r="A1184" s="20"/>
      <c r="B1184" s="95"/>
      <c r="C1184" s="136">
        <v>380</v>
      </c>
      <c r="D1184" s="96" t="s">
        <v>111</v>
      </c>
      <c r="E1184" s="97" t="s">
        <v>1929</v>
      </c>
      <c r="F1184" s="98" t="s">
        <v>1930</v>
      </c>
      <c r="G1184" s="99" t="s">
        <v>256</v>
      </c>
      <c r="H1184" s="100">
        <v>12</v>
      </c>
      <c r="I1184" s="100"/>
      <c r="J1184" s="190">
        <f t="shared" si="270"/>
        <v>0</v>
      </c>
      <c r="K1184" s="101"/>
      <c r="L1184" s="21"/>
      <c r="M1184" s="102" t="s">
        <v>0</v>
      </c>
      <c r="N1184" s="103" t="s">
        <v>24</v>
      </c>
      <c r="O1184" s="104">
        <v>0</v>
      </c>
      <c r="P1184" s="104">
        <f t="shared" si="258"/>
        <v>0</v>
      </c>
      <c r="Q1184" s="104">
        <v>0</v>
      </c>
      <c r="R1184" s="104">
        <f t="shared" si="259"/>
        <v>0</v>
      </c>
      <c r="S1184" s="104">
        <v>0</v>
      </c>
      <c r="T1184" s="105">
        <f t="shared" si="260"/>
        <v>0</v>
      </c>
      <c r="U1184" s="20"/>
      <c r="V1184" s="20"/>
      <c r="W1184" s="20"/>
      <c r="X1184" s="20"/>
      <c r="Y1184" s="20"/>
      <c r="Z1184" s="20"/>
      <c r="AA1184" s="20"/>
      <c r="AB1184" s="20"/>
      <c r="AC1184" s="20"/>
      <c r="AD1184" s="20"/>
      <c r="AE1184" s="20"/>
      <c r="AR1184" s="106" t="s">
        <v>190</v>
      </c>
      <c r="AT1184" s="106" t="s">
        <v>111</v>
      </c>
      <c r="AU1184" s="106" t="s">
        <v>116</v>
      </c>
      <c r="AY1184" s="12" t="s">
        <v>109</v>
      </c>
      <c r="BE1184" s="107">
        <f t="shared" si="261"/>
        <v>0</v>
      </c>
      <c r="BF1184" s="107">
        <f t="shared" si="262"/>
        <v>0</v>
      </c>
      <c r="BG1184" s="107">
        <f t="shared" si="263"/>
        <v>0</v>
      </c>
      <c r="BH1184" s="107">
        <f t="shared" si="264"/>
        <v>0</v>
      </c>
      <c r="BI1184" s="107">
        <f t="shared" si="265"/>
        <v>0</v>
      </c>
      <c r="BJ1184" s="12" t="s">
        <v>116</v>
      </c>
      <c r="BK1184" s="107">
        <f t="shared" si="266"/>
        <v>0</v>
      </c>
      <c r="BL1184" s="12" t="s">
        <v>190</v>
      </c>
      <c r="BM1184" s="106" t="s">
        <v>1931</v>
      </c>
    </row>
    <row r="1185" spans="1:65" s="2" customFormat="1" ht="16.5" customHeight="1" x14ac:dyDescent="0.2">
      <c r="A1185" s="20"/>
      <c r="B1185" s="95"/>
      <c r="C1185" s="136">
        <v>381</v>
      </c>
      <c r="D1185" s="136" t="s">
        <v>216</v>
      </c>
      <c r="E1185" s="137" t="s">
        <v>1932</v>
      </c>
      <c r="F1185" s="138" t="s">
        <v>1933</v>
      </c>
      <c r="G1185" s="139" t="s">
        <v>256</v>
      </c>
      <c r="H1185" s="140">
        <v>12</v>
      </c>
      <c r="I1185" s="140"/>
      <c r="J1185" s="140">
        <f t="shared" si="270"/>
        <v>0</v>
      </c>
      <c r="K1185" s="141"/>
      <c r="L1185" s="142"/>
      <c r="M1185" s="143" t="s">
        <v>0</v>
      </c>
      <c r="N1185" s="144" t="s">
        <v>24</v>
      </c>
      <c r="O1185" s="104">
        <v>0</v>
      </c>
      <c r="P1185" s="104">
        <f t="shared" si="258"/>
        <v>0</v>
      </c>
      <c r="Q1185" s="104">
        <v>0</v>
      </c>
      <c r="R1185" s="104">
        <f t="shared" si="259"/>
        <v>0</v>
      </c>
      <c r="S1185" s="104">
        <v>0</v>
      </c>
      <c r="T1185" s="105">
        <f t="shared" si="260"/>
        <v>0</v>
      </c>
      <c r="U1185" s="20"/>
      <c r="V1185" s="20"/>
      <c r="W1185" s="20"/>
      <c r="X1185" s="20"/>
      <c r="Y1185" s="20"/>
      <c r="Z1185" s="20"/>
      <c r="AA1185" s="20"/>
      <c r="AB1185" s="20"/>
      <c r="AC1185" s="20"/>
      <c r="AD1185" s="20"/>
      <c r="AE1185" s="20"/>
      <c r="AR1185" s="106" t="s">
        <v>305</v>
      </c>
      <c r="AT1185" s="106" t="s">
        <v>216</v>
      </c>
      <c r="AU1185" s="106" t="s">
        <v>116</v>
      </c>
      <c r="AY1185" s="12" t="s">
        <v>109</v>
      </c>
      <c r="BE1185" s="107">
        <f t="shared" si="261"/>
        <v>0</v>
      </c>
      <c r="BF1185" s="107">
        <f t="shared" si="262"/>
        <v>0</v>
      </c>
      <c r="BG1185" s="107">
        <f t="shared" si="263"/>
        <v>0</v>
      </c>
      <c r="BH1185" s="107">
        <f t="shared" si="264"/>
        <v>0</v>
      </c>
      <c r="BI1185" s="107">
        <f t="shared" si="265"/>
        <v>0</v>
      </c>
      <c r="BJ1185" s="12" t="s">
        <v>116</v>
      </c>
      <c r="BK1185" s="107">
        <f t="shared" si="266"/>
        <v>0</v>
      </c>
      <c r="BL1185" s="12" t="s">
        <v>190</v>
      </c>
      <c r="BM1185" s="106" t="s">
        <v>1934</v>
      </c>
    </row>
    <row r="1186" spans="1:65" s="2" customFormat="1" ht="16.5" customHeight="1" x14ac:dyDescent="0.2">
      <c r="A1186" s="20"/>
      <c r="B1186" s="95"/>
      <c r="C1186" s="136">
        <v>382</v>
      </c>
      <c r="D1186" s="96" t="s">
        <v>111</v>
      </c>
      <c r="E1186" s="97" t="s">
        <v>1935</v>
      </c>
      <c r="F1186" s="98" t="s">
        <v>1936</v>
      </c>
      <c r="G1186" s="99" t="s">
        <v>256</v>
      </c>
      <c r="H1186" s="100">
        <v>12</v>
      </c>
      <c r="I1186" s="100"/>
      <c r="J1186" s="190">
        <f t="shared" ref="J1186:J1187" si="271">SUM(H1186*I1186)</f>
        <v>0</v>
      </c>
      <c r="K1186" s="101"/>
      <c r="L1186" s="21"/>
      <c r="M1186" s="102" t="s">
        <v>0</v>
      </c>
      <c r="N1186" s="103" t="s">
        <v>24</v>
      </c>
      <c r="O1186" s="104">
        <v>0</v>
      </c>
      <c r="P1186" s="104">
        <f t="shared" si="258"/>
        <v>0</v>
      </c>
      <c r="Q1186" s="104">
        <v>0</v>
      </c>
      <c r="R1186" s="104">
        <f t="shared" si="259"/>
        <v>0</v>
      </c>
      <c r="S1186" s="104">
        <v>0</v>
      </c>
      <c r="T1186" s="105">
        <f t="shared" si="260"/>
        <v>0</v>
      </c>
      <c r="U1186" s="20"/>
      <c r="V1186" s="20"/>
      <c r="W1186" s="20"/>
      <c r="X1186" s="20"/>
      <c r="Y1186" s="20"/>
      <c r="Z1186" s="20"/>
      <c r="AA1186" s="20"/>
      <c r="AB1186" s="20"/>
      <c r="AC1186" s="20"/>
      <c r="AD1186" s="20"/>
      <c r="AE1186" s="20"/>
      <c r="AR1186" s="106" t="s">
        <v>190</v>
      </c>
      <c r="AT1186" s="106" t="s">
        <v>111</v>
      </c>
      <c r="AU1186" s="106" t="s">
        <v>116</v>
      </c>
      <c r="AY1186" s="12" t="s">
        <v>109</v>
      </c>
      <c r="BE1186" s="107">
        <f t="shared" si="261"/>
        <v>0</v>
      </c>
      <c r="BF1186" s="107">
        <f t="shared" si="262"/>
        <v>0</v>
      </c>
      <c r="BG1186" s="107">
        <f t="shared" si="263"/>
        <v>0</v>
      </c>
      <c r="BH1186" s="107">
        <f t="shared" si="264"/>
        <v>0</v>
      </c>
      <c r="BI1186" s="107">
        <f t="shared" si="265"/>
        <v>0</v>
      </c>
      <c r="BJ1186" s="12" t="s">
        <v>116</v>
      </c>
      <c r="BK1186" s="107">
        <f t="shared" si="266"/>
        <v>0</v>
      </c>
      <c r="BL1186" s="12" t="s">
        <v>190</v>
      </c>
      <c r="BM1186" s="106" t="s">
        <v>1693</v>
      </c>
    </row>
    <row r="1187" spans="1:65" s="2" customFormat="1" ht="16.5" customHeight="1" x14ac:dyDescent="0.2">
      <c r="A1187" s="20"/>
      <c r="B1187" s="95"/>
      <c r="C1187" s="136">
        <v>383</v>
      </c>
      <c r="D1187" s="136" t="s">
        <v>216</v>
      </c>
      <c r="E1187" s="137" t="s">
        <v>1937</v>
      </c>
      <c r="F1187" s="138" t="s">
        <v>1938</v>
      </c>
      <c r="G1187" s="139" t="s">
        <v>256</v>
      </c>
      <c r="H1187" s="140">
        <v>12</v>
      </c>
      <c r="I1187" s="140"/>
      <c r="J1187" s="140">
        <f t="shared" si="271"/>
        <v>0</v>
      </c>
      <c r="K1187" s="141"/>
      <c r="L1187" s="142"/>
      <c r="M1187" s="143" t="s">
        <v>0</v>
      </c>
      <c r="N1187" s="144" t="s">
        <v>24</v>
      </c>
      <c r="O1187" s="104">
        <v>0</v>
      </c>
      <c r="P1187" s="104">
        <f t="shared" si="258"/>
        <v>0</v>
      </c>
      <c r="Q1187" s="104">
        <v>0</v>
      </c>
      <c r="R1187" s="104">
        <f t="shared" si="259"/>
        <v>0</v>
      </c>
      <c r="S1187" s="104">
        <v>0</v>
      </c>
      <c r="T1187" s="105">
        <f t="shared" si="260"/>
        <v>0</v>
      </c>
      <c r="U1187" s="20"/>
      <c r="V1187" s="20"/>
      <c r="W1187" s="20"/>
      <c r="X1187" s="20"/>
      <c r="Y1187" s="20"/>
      <c r="Z1187" s="20"/>
      <c r="AA1187" s="20"/>
      <c r="AB1187" s="20"/>
      <c r="AC1187" s="20"/>
      <c r="AD1187" s="20"/>
      <c r="AE1187" s="20"/>
      <c r="AR1187" s="106" t="s">
        <v>305</v>
      </c>
      <c r="AT1187" s="106" t="s">
        <v>216</v>
      </c>
      <c r="AU1187" s="106" t="s">
        <v>116</v>
      </c>
      <c r="AY1187" s="12" t="s">
        <v>109</v>
      </c>
      <c r="BE1187" s="107">
        <f t="shared" si="261"/>
        <v>0</v>
      </c>
      <c r="BF1187" s="107">
        <f t="shared" si="262"/>
        <v>0</v>
      </c>
      <c r="BG1187" s="107">
        <f t="shared" si="263"/>
        <v>0</v>
      </c>
      <c r="BH1187" s="107">
        <f t="shared" si="264"/>
        <v>0</v>
      </c>
      <c r="BI1187" s="107">
        <f t="shared" si="265"/>
        <v>0</v>
      </c>
      <c r="BJ1187" s="12" t="s">
        <v>116</v>
      </c>
      <c r="BK1187" s="107">
        <f t="shared" si="266"/>
        <v>0</v>
      </c>
      <c r="BL1187" s="12" t="s">
        <v>190</v>
      </c>
      <c r="BM1187" s="106" t="s">
        <v>1706</v>
      </c>
    </row>
    <row r="1188" spans="1:65" s="2" customFormat="1" ht="16.5" customHeight="1" x14ac:dyDescent="0.2">
      <c r="A1188" s="20"/>
      <c r="B1188" s="95"/>
      <c r="C1188" s="136">
        <v>384</v>
      </c>
      <c r="D1188" s="96" t="s">
        <v>111</v>
      </c>
      <c r="E1188" s="97" t="s">
        <v>1939</v>
      </c>
      <c r="F1188" s="98" t="s">
        <v>1940</v>
      </c>
      <c r="G1188" s="99" t="s">
        <v>256</v>
      </c>
      <c r="H1188" s="100">
        <v>6</v>
      </c>
      <c r="I1188" s="100"/>
      <c r="J1188" s="190">
        <f t="shared" ref="J1188:J1189" si="272">SUM(H1188*I1188)</f>
        <v>0</v>
      </c>
      <c r="K1188" s="101"/>
      <c r="L1188" s="21"/>
      <c r="M1188" s="102" t="s">
        <v>0</v>
      </c>
      <c r="N1188" s="103" t="s">
        <v>24</v>
      </c>
      <c r="O1188" s="104">
        <v>0</v>
      </c>
      <c r="P1188" s="104">
        <f t="shared" si="258"/>
        <v>0</v>
      </c>
      <c r="Q1188" s="104">
        <v>0</v>
      </c>
      <c r="R1188" s="104">
        <f t="shared" si="259"/>
        <v>0</v>
      </c>
      <c r="S1188" s="104">
        <v>0</v>
      </c>
      <c r="T1188" s="105">
        <f t="shared" si="260"/>
        <v>0</v>
      </c>
      <c r="U1188" s="20"/>
      <c r="V1188" s="20"/>
      <c r="W1188" s="20"/>
      <c r="X1188" s="20"/>
      <c r="Y1188" s="20"/>
      <c r="Z1188" s="20"/>
      <c r="AA1188" s="20"/>
      <c r="AB1188" s="20"/>
      <c r="AC1188" s="20"/>
      <c r="AD1188" s="20"/>
      <c r="AE1188" s="20"/>
      <c r="AR1188" s="106" t="s">
        <v>190</v>
      </c>
      <c r="AT1188" s="106" t="s">
        <v>111</v>
      </c>
      <c r="AU1188" s="106" t="s">
        <v>116</v>
      </c>
      <c r="AY1188" s="12" t="s">
        <v>109</v>
      </c>
      <c r="BE1188" s="107">
        <f t="shared" si="261"/>
        <v>0</v>
      </c>
      <c r="BF1188" s="107">
        <f t="shared" si="262"/>
        <v>0</v>
      </c>
      <c r="BG1188" s="107">
        <f t="shared" si="263"/>
        <v>0</v>
      </c>
      <c r="BH1188" s="107">
        <f t="shared" si="264"/>
        <v>0</v>
      </c>
      <c r="BI1188" s="107">
        <f t="shared" si="265"/>
        <v>0</v>
      </c>
      <c r="BJ1188" s="12" t="s">
        <v>116</v>
      </c>
      <c r="BK1188" s="107">
        <f t="shared" si="266"/>
        <v>0</v>
      </c>
      <c r="BL1188" s="12" t="s">
        <v>190</v>
      </c>
      <c r="BM1188" s="106" t="s">
        <v>1941</v>
      </c>
    </row>
    <row r="1189" spans="1:65" s="2" customFormat="1" ht="16.5" customHeight="1" x14ac:dyDescent="0.2">
      <c r="A1189" s="20"/>
      <c r="B1189" s="95"/>
      <c r="C1189" s="136">
        <v>385</v>
      </c>
      <c r="D1189" s="136" t="s">
        <v>216</v>
      </c>
      <c r="E1189" s="137" t="s">
        <v>1942</v>
      </c>
      <c r="F1189" s="138" t="s">
        <v>1943</v>
      </c>
      <c r="G1189" s="139" t="s">
        <v>256</v>
      </c>
      <c r="H1189" s="140">
        <v>6</v>
      </c>
      <c r="I1189" s="140"/>
      <c r="J1189" s="140">
        <f t="shared" si="272"/>
        <v>0</v>
      </c>
      <c r="K1189" s="141"/>
      <c r="L1189" s="142"/>
      <c r="M1189" s="143" t="s">
        <v>0</v>
      </c>
      <c r="N1189" s="144" t="s">
        <v>24</v>
      </c>
      <c r="O1189" s="104">
        <v>0</v>
      </c>
      <c r="P1189" s="104">
        <f t="shared" si="258"/>
        <v>0</v>
      </c>
      <c r="Q1189" s="104">
        <v>0</v>
      </c>
      <c r="R1189" s="104">
        <f t="shared" si="259"/>
        <v>0</v>
      </c>
      <c r="S1189" s="104">
        <v>0</v>
      </c>
      <c r="T1189" s="105">
        <f t="shared" si="260"/>
        <v>0</v>
      </c>
      <c r="U1189" s="20"/>
      <c r="V1189" s="20"/>
      <c r="W1189" s="20"/>
      <c r="X1189" s="20"/>
      <c r="Y1189" s="20"/>
      <c r="Z1189" s="20"/>
      <c r="AA1189" s="20"/>
      <c r="AB1189" s="20"/>
      <c r="AC1189" s="20"/>
      <c r="AD1189" s="20"/>
      <c r="AE1189" s="20"/>
      <c r="AR1189" s="106" t="s">
        <v>305</v>
      </c>
      <c r="AT1189" s="106" t="s">
        <v>216</v>
      </c>
      <c r="AU1189" s="106" t="s">
        <v>116</v>
      </c>
      <c r="AY1189" s="12" t="s">
        <v>109</v>
      </c>
      <c r="BE1189" s="107">
        <f t="shared" si="261"/>
        <v>0</v>
      </c>
      <c r="BF1189" s="107">
        <f t="shared" si="262"/>
        <v>0</v>
      </c>
      <c r="BG1189" s="107">
        <f t="shared" si="263"/>
        <v>0</v>
      </c>
      <c r="BH1189" s="107">
        <f t="shared" si="264"/>
        <v>0</v>
      </c>
      <c r="BI1189" s="107">
        <f t="shared" si="265"/>
        <v>0</v>
      </c>
      <c r="BJ1189" s="12" t="s">
        <v>116</v>
      </c>
      <c r="BK1189" s="107">
        <f t="shared" si="266"/>
        <v>0</v>
      </c>
      <c r="BL1189" s="12" t="s">
        <v>190</v>
      </c>
      <c r="BM1189" s="106" t="s">
        <v>1944</v>
      </c>
    </row>
    <row r="1190" spans="1:65" s="2" customFormat="1" ht="24.2" customHeight="1" x14ac:dyDescent="0.2">
      <c r="A1190" s="20"/>
      <c r="B1190" s="95"/>
      <c r="C1190" s="136"/>
      <c r="D1190" s="96" t="s">
        <v>111</v>
      </c>
      <c r="E1190" s="97" t="s">
        <v>1945</v>
      </c>
      <c r="F1190" s="98" t="s">
        <v>1946</v>
      </c>
      <c r="G1190" s="99" t="s">
        <v>256</v>
      </c>
      <c r="H1190" s="100">
        <v>2</v>
      </c>
      <c r="I1190" s="100"/>
      <c r="J1190" s="100">
        <f t="shared" ref="J1190:J1191" si="273">ROUND(I1190*H1190,2)</f>
        <v>0</v>
      </c>
      <c r="K1190" s="101"/>
      <c r="L1190" s="21"/>
      <c r="M1190" s="102" t="s">
        <v>0</v>
      </c>
      <c r="N1190" s="103" t="s">
        <v>24</v>
      </c>
      <c r="O1190" s="104">
        <v>1.01</v>
      </c>
      <c r="P1190" s="104">
        <f t="shared" si="258"/>
        <v>2.02</v>
      </c>
      <c r="Q1190" s="104">
        <v>0</v>
      </c>
      <c r="R1190" s="104">
        <f t="shared" si="259"/>
        <v>0</v>
      </c>
      <c r="S1190" s="104">
        <v>0</v>
      </c>
      <c r="T1190" s="105">
        <f t="shared" si="260"/>
        <v>0</v>
      </c>
      <c r="U1190" s="20"/>
      <c r="V1190" s="20"/>
      <c r="W1190" s="20"/>
      <c r="X1190" s="20"/>
      <c r="Y1190" s="20"/>
      <c r="Z1190" s="20"/>
      <c r="AA1190" s="20"/>
      <c r="AB1190" s="20"/>
      <c r="AC1190" s="20"/>
      <c r="AD1190" s="20"/>
      <c r="AE1190" s="20"/>
      <c r="AR1190" s="106" t="s">
        <v>190</v>
      </c>
      <c r="AT1190" s="106" t="s">
        <v>111</v>
      </c>
      <c r="AU1190" s="106" t="s">
        <v>116</v>
      </c>
      <c r="AY1190" s="12" t="s">
        <v>109</v>
      </c>
      <c r="BE1190" s="107">
        <f t="shared" si="261"/>
        <v>0</v>
      </c>
      <c r="BF1190" s="107">
        <f t="shared" si="262"/>
        <v>0</v>
      </c>
      <c r="BG1190" s="107">
        <f t="shared" si="263"/>
        <v>0</v>
      </c>
      <c r="BH1190" s="107">
        <f t="shared" si="264"/>
        <v>0</v>
      </c>
      <c r="BI1190" s="107">
        <f t="shared" si="265"/>
        <v>0</v>
      </c>
      <c r="BJ1190" s="12" t="s">
        <v>116</v>
      </c>
      <c r="BK1190" s="107">
        <f t="shared" si="266"/>
        <v>0</v>
      </c>
      <c r="BL1190" s="12" t="s">
        <v>190</v>
      </c>
      <c r="BM1190" s="106" t="s">
        <v>1947</v>
      </c>
    </row>
    <row r="1191" spans="1:65" s="2" customFormat="1" ht="24.2" customHeight="1" x14ac:dyDescent="0.2">
      <c r="A1191" s="20"/>
      <c r="B1191" s="95"/>
      <c r="C1191" s="136"/>
      <c r="D1191" s="136" t="s">
        <v>216</v>
      </c>
      <c r="E1191" s="137" t="s">
        <v>1948</v>
      </c>
      <c r="F1191" s="138" t="s">
        <v>1949</v>
      </c>
      <c r="G1191" s="139" t="s">
        <v>256</v>
      </c>
      <c r="H1191" s="140">
        <v>2.04</v>
      </c>
      <c r="I1191" s="140"/>
      <c r="J1191" s="140">
        <f t="shared" si="273"/>
        <v>0</v>
      </c>
      <c r="K1191" s="141"/>
      <c r="L1191" s="142"/>
      <c r="M1191" s="143" t="s">
        <v>0</v>
      </c>
      <c r="N1191" s="144" t="s">
        <v>24</v>
      </c>
      <c r="O1191" s="104">
        <v>0</v>
      </c>
      <c r="P1191" s="104">
        <f t="shared" si="258"/>
        <v>0</v>
      </c>
      <c r="Q1191" s="104">
        <v>3.3000000000000002E-2</v>
      </c>
      <c r="R1191" s="104">
        <f t="shared" si="259"/>
        <v>6.7320000000000005E-2</v>
      </c>
      <c r="S1191" s="104">
        <v>0</v>
      </c>
      <c r="T1191" s="105">
        <f t="shared" si="260"/>
        <v>0</v>
      </c>
      <c r="U1191" s="20"/>
      <c r="V1191" s="20"/>
      <c r="W1191" s="20"/>
      <c r="X1191" s="20"/>
      <c r="Y1191" s="20"/>
      <c r="Z1191" s="20"/>
      <c r="AA1191" s="20"/>
      <c r="AB1191" s="20"/>
      <c r="AC1191" s="20"/>
      <c r="AD1191" s="20"/>
      <c r="AE1191" s="20"/>
      <c r="AR1191" s="106" t="s">
        <v>305</v>
      </c>
      <c r="AT1191" s="106" t="s">
        <v>216</v>
      </c>
      <c r="AU1191" s="106" t="s">
        <v>116</v>
      </c>
      <c r="AY1191" s="12" t="s">
        <v>109</v>
      </c>
      <c r="BE1191" s="107">
        <f t="shared" si="261"/>
        <v>0</v>
      </c>
      <c r="BF1191" s="107">
        <f t="shared" si="262"/>
        <v>0</v>
      </c>
      <c r="BG1191" s="107">
        <f t="shared" si="263"/>
        <v>0</v>
      </c>
      <c r="BH1191" s="107">
        <f t="shared" si="264"/>
        <v>0</v>
      </c>
      <c r="BI1191" s="107">
        <f t="shared" si="265"/>
        <v>0</v>
      </c>
      <c r="BJ1191" s="12" t="s">
        <v>116</v>
      </c>
      <c r="BK1191" s="107">
        <f t="shared" si="266"/>
        <v>0</v>
      </c>
      <c r="BL1191" s="12" t="s">
        <v>190</v>
      </c>
      <c r="BM1191" s="106" t="s">
        <v>1950</v>
      </c>
    </row>
    <row r="1192" spans="1:65" s="9" customFormat="1" x14ac:dyDescent="0.2">
      <c r="B1192" s="115"/>
      <c r="D1192" s="109" t="s">
        <v>117</v>
      </c>
      <c r="F1192" s="117" t="s">
        <v>1951</v>
      </c>
      <c r="H1192" s="118">
        <v>2.04</v>
      </c>
      <c r="I1192" s="118"/>
      <c r="J1192" s="118"/>
      <c r="L1192" s="115"/>
      <c r="M1192" s="119"/>
      <c r="N1192" s="120"/>
      <c r="O1192" s="120"/>
      <c r="P1192" s="120"/>
      <c r="Q1192" s="120"/>
      <c r="R1192" s="120"/>
      <c r="S1192" s="120"/>
      <c r="T1192" s="121"/>
      <c r="AT1192" s="116" t="s">
        <v>117</v>
      </c>
      <c r="AU1192" s="116" t="s">
        <v>116</v>
      </c>
      <c r="AV1192" s="9" t="s">
        <v>116</v>
      </c>
      <c r="AW1192" s="9" t="s">
        <v>1</v>
      </c>
      <c r="AX1192" s="9" t="s">
        <v>42</v>
      </c>
      <c r="AY1192" s="116" t="s">
        <v>109</v>
      </c>
    </row>
    <row r="1193" spans="1:65" s="2" customFormat="1" ht="21.75" customHeight="1" x14ac:dyDescent="0.2">
      <c r="A1193" s="20"/>
      <c r="B1193" s="95"/>
      <c r="C1193" s="96"/>
      <c r="D1193" s="96" t="s">
        <v>111</v>
      </c>
      <c r="E1193" s="97" t="s">
        <v>1952</v>
      </c>
      <c r="F1193" s="98" t="s">
        <v>1953</v>
      </c>
      <c r="G1193" s="99" t="s">
        <v>256</v>
      </c>
      <c r="H1193" s="100">
        <v>7</v>
      </c>
      <c r="I1193" s="100"/>
      <c r="J1193" s="100">
        <f>ROUND(I1193*H1193,2)</f>
        <v>0</v>
      </c>
      <c r="K1193" s="101"/>
      <c r="L1193" s="21"/>
      <c r="M1193" s="102" t="s">
        <v>0</v>
      </c>
      <c r="N1193" s="103" t="s">
        <v>24</v>
      </c>
      <c r="O1193" s="104">
        <v>0.42799999999999999</v>
      </c>
      <c r="P1193" s="104">
        <f>O1193*H1193</f>
        <v>2.996</v>
      </c>
      <c r="Q1193" s="104">
        <v>0</v>
      </c>
      <c r="R1193" s="104">
        <f>Q1193*H1193</f>
        <v>0</v>
      </c>
      <c r="S1193" s="104">
        <v>0</v>
      </c>
      <c r="T1193" s="105">
        <f>S1193*H1193</f>
        <v>0</v>
      </c>
      <c r="U1193" s="20"/>
      <c r="V1193" s="20"/>
      <c r="W1193" s="20"/>
      <c r="X1193" s="20"/>
      <c r="Y1193" s="20"/>
      <c r="Z1193" s="20"/>
      <c r="AA1193" s="20"/>
      <c r="AB1193" s="20"/>
      <c r="AC1193" s="20"/>
      <c r="AD1193" s="20"/>
      <c r="AE1193" s="20"/>
      <c r="AR1193" s="106" t="s">
        <v>190</v>
      </c>
      <c r="AT1193" s="106" t="s">
        <v>111</v>
      </c>
      <c r="AU1193" s="106" t="s">
        <v>116</v>
      </c>
      <c r="AY1193" s="12" t="s">
        <v>109</v>
      </c>
      <c r="BE1193" s="107">
        <f>IF(N1193="základná",J1193,0)</f>
        <v>0</v>
      </c>
      <c r="BF1193" s="107">
        <f>IF(N1193="znížená",J1193,0)</f>
        <v>0</v>
      </c>
      <c r="BG1193" s="107">
        <f>IF(N1193="zákl. prenesená",J1193,0)</f>
        <v>0</v>
      </c>
      <c r="BH1193" s="107">
        <f>IF(N1193="zníž. prenesená",J1193,0)</f>
        <v>0</v>
      </c>
      <c r="BI1193" s="107">
        <f>IF(N1193="nulová",J1193,0)</f>
        <v>0</v>
      </c>
      <c r="BJ1193" s="12" t="s">
        <v>116</v>
      </c>
      <c r="BK1193" s="107">
        <f>ROUND(I1193*H1193,2)</f>
        <v>0</v>
      </c>
      <c r="BL1193" s="12" t="s">
        <v>190</v>
      </c>
      <c r="BM1193" s="106" t="s">
        <v>1954</v>
      </c>
    </row>
    <row r="1194" spans="1:65" s="2" customFormat="1" ht="16.5" customHeight="1" x14ac:dyDescent="0.2">
      <c r="A1194" s="20"/>
      <c r="B1194" s="95"/>
      <c r="C1194" s="136"/>
      <c r="D1194" s="136" t="s">
        <v>216</v>
      </c>
      <c r="E1194" s="137" t="s">
        <v>1955</v>
      </c>
      <c r="F1194" s="138" t="s">
        <v>1956</v>
      </c>
      <c r="G1194" s="139" t="s">
        <v>256</v>
      </c>
      <c r="H1194" s="140">
        <v>7.35</v>
      </c>
      <c r="I1194" s="140"/>
      <c r="J1194" s="140">
        <f>ROUND(I1194*H1194,2)</f>
        <v>0</v>
      </c>
      <c r="K1194" s="141"/>
      <c r="L1194" s="142"/>
      <c r="M1194" s="143" t="s">
        <v>0</v>
      </c>
      <c r="N1194" s="144" t="s">
        <v>24</v>
      </c>
      <c r="O1194" s="104">
        <v>0</v>
      </c>
      <c r="P1194" s="104">
        <f>O1194*H1194</f>
        <v>0</v>
      </c>
      <c r="Q1194" s="104">
        <v>2.8E-3</v>
      </c>
      <c r="R1194" s="104">
        <f>Q1194*H1194</f>
        <v>2.0579999999999998E-2</v>
      </c>
      <c r="S1194" s="104">
        <v>0</v>
      </c>
      <c r="T1194" s="105">
        <f>S1194*H1194</f>
        <v>0</v>
      </c>
      <c r="U1194" s="20"/>
      <c r="V1194" s="20"/>
      <c r="W1194" s="20"/>
      <c r="X1194" s="20"/>
      <c r="Y1194" s="20"/>
      <c r="Z1194" s="20"/>
      <c r="AA1194" s="20"/>
      <c r="AB1194" s="20"/>
      <c r="AC1194" s="20"/>
      <c r="AD1194" s="20"/>
      <c r="AE1194" s="20"/>
      <c r="AR1194" s="106" t="s">
        <v>305</v>
      </c>
      <c r="AT1194" s="106" t="s">
        <v>216</v>
      </c>
      <c r="AU1194" s="106" t="s">
        <v>116</v>
      </c>
      <c r="AY1194" s="12" t="s">
        <v>109</v>
      </c>
      <c r="BE1194" s="107">
        <f>IF(N1194="základná",J1194,0)</f>
        <v>0</v>
      </c>
      <c r="BF1194" s="107">
        <f>IF(N1194="znížená",J1194,0)</f>
        <v>0</v>
      </c>
      <c r="BG1194" s="107">
        <f>IF(N1194="zákl. prenesená",J1194,0)</f>
        <v>0</v>
      </c>
      <c r="BH1194" s="107">
        <f>IF(N1194="zníž. prenesená",J1194,0)</f>
        <v>0</v>
      </c>
      <c r="BI1194" s="107">
        <f>IF(N1194="nulová",J1194,0)</f>
        <v>0</v>
      </c>
      <c r="BJ1194" s="12" t="s">
        <v>116</v>
      </c>
      <c r="BK1194" s="107">
        <f>ROUND(I1194*H1194,2)</f>
        <v>0</v>
      </c>
      <c r="BL1194" s="12" t="s">
        <v>190</v>
      </c>
      <c r="BM1194" s="106" t="s">
        <v>1957</v>
      </c>
    </row>
    <row r="1195" spans="1:65" s="9" customFormat="1" x14ac:dyDescent="0.2">
      <c r="B1195" s="115"/>
      <c r="D1195" s="109" t="s">
        <v>117</v>
      </c>
      <c r="F1195" s="117" t="s">
        <v>1958</v>
      </c>
      <c r="H1195" s="118">
        <v>7.35</v>
      </c>
      <c r="I1195" s="118"/>
      <c r="J1195" s="118"/>
      <c r="L1195" s="115"/>
      <c r="M1195" s="119"/>
      <c r="N1195" s="120"/>
      <c r="O1195" s="120"/>
      <c r="P1195" s="120"/>
      <c r="Q1195" s="120"/>
      <c r="R1195" s="120"/>
      <c r="S1195" s="120"/>
      <c r="T1195" s="121"/>
      <c r="AT1195" s="116" t="s">
        <v>117</v>
      </c>
      <c r="AU1195" s="116" t="s">
        <v>116</v>
      </c>
      <c r="AV1195" s="9" t="s">
        <v>116</v>
      </c>
      <c r="AW1195" s="9" t="s">
        <v>1</v>
      </c>
      <c r="AX1195" s="9" t="s">
        <v>42</v>
      </c>
      <c r="AY1195" s="116" t="s">
        <v>109</v>
      </c>
    </row>
    <row r="1196" spans="1:65" s="2" customFormat="1" ht="24.2" customHeight="1" x14ac:dyDescent="0.2">
      <c r="A1196" s="20"/>
      <c r="B1196" s="95"/>
      <c r="C1196" s="96"/>
      <c r="D1196" s="96" t="s">
        <v>111</v>
      </c>
      <c r="E1196" s="97" t="s">
        <v>1959</v>
      </c>
      <c r="F1196" s="98" t="s">
        <v>1960</v>
      </c>
      <c r="G1196" s="99" t="s">
        <v>256</v>
      </c>
      <c r="H1196" s="100">
        <v>9</v>
      </c>
      <c r="I1196" s="100"/>
      <c r="J1196" s="100">
        <f>ROUND(I1196*H1196,2)</f>
        <v>0</v>
      </c>
      <c r="K1196" s="101"/>
      <c r="L1196" s="21"/>
      <c r="M1196" s="102" t="s">
        <v>0</v>
      </c>
      <c r="N1196" s="103" t="s">
        <v>24</v>
      </c>
      <c r="O1196" s="104">
        <v>0.32</v>
      </c>
      <c r="P1196" s="104">
        <f>O1196*H1196</f>
        <v>2.88</v>
      </c>
      <c r="Q1196" s="104">
        <v>0</v>
      </c>
      <c r="R1196" s="104">
        <f>Q1196*H1196</f>
        <v>0</v>
      </c>
      <c r="S1196" s="104">
        <v>0</v>
      </c>
      <c r="T1196" s="105">
        <f>S1196*H1196</f>
        <v>0</v>
      </c>
      <c r="U1196" s="20"/>
      <c r="V1196" s="20"/>
      <c r="W1196" s="20"/>
      <c r="X1196" s="20"/>
      <c r="Y1196" s="20"/>
      <c r="Z1196" s="20"/>
      <c r="AA1196" s="20"/>
      <c r="AB1196" s="20"/>
      <c r="AC1196" s="20"/>
      <c r="AD1196" s="20"/>
      <c r="AE1196" s="20"/>
      <c r="AR1196" s="106" t="s">
        <v>190</v>
      </c>
      <c r="AT1196" s="106" t="s">
        <v>111</v>
      </c>
      <c r="AU1196" s="106" t="s">
        <v>116</v>
      </c>
      <c r="AY1196" s="12" t="s">
        <v>109</v>
      </c>
      <c r="BE1196" s="107">
        <f>IF(N1196="základná",J1196,0)</f>
        <v>0</v>
      </c>
      <c r="BF1196" s="107">
        <f>IF(N1196="znížená",J1196,0)</f>
        <v>0</v>
      </c>
      <c r="BG1196" s="107">
        <f>IF(N1196="zákl. prenesená",J1196,0)</f>
        <v>0</v>
      </c>
      <c r="BH1196" s="107">
        <f>IF(N1196="zníž. prenesená",J1196,0)</f>
        <v>0</v>
      </c>
      <c r="BI1196" s="107">
        <f>IF(N1196="nulová",J1196,0)</f>
        <v>0</v>
      </c>
      <c r="BJ1196" s="12" t="s">
        <v>116</v>
      </c>
      <c r="BK1196" s="107">
        <f>ROUND(I1196*H1196,2)</f>
        <v>0</v>
      </c>
      <c r="BL1196" s="12" t="s">
        <v>190</v>
      </c>
      <c r="BM1196" s="106" t="s">
        <v>1961</v>
      </c>
    </row>
    <row r="1197" spans="1:65" s="2" customFormat="1" ht="21.75" customHeight="1" x14ac:dyDescent="0.2">
      <c r="A1197" s="20"/>
      <c r="B1197" s="95"/>
      <c r="C1197" s="136"/>
      <c r="D1197" s="136" t="s">
        <v>216</v>
      </c>
      <c r="E1197" s="137" t="s">
        <v>1962</v>
      </c>
      <c r="F1197" s="138" t="s">
        <v>1963</v>
      </c>
      <c r="G1197" s="139" t="s">
        <v>256</v>
      </c>
      <c r="H1197" s="140">
        <v>9.4499999999999993</v>
      </c>
      <c r="I1197" s="140"/>
      <c r="J1197" s="140">
        <f>ROUND(I1197*H1197,2)</f>
        <v>0</v>
      </c>
      <c r="K1197" s="141"/>
      <c r="L1197" s="142"/>
      <c r="M1197" s="143" t="s">
        <v>0</v>
      </c>
      <c r="N1197" s="144" t="s">
        <v>24</v>
      </c>
      <c r="O1197" s="104">
        <v>0</v>
      </c>
      <c r="P1197" s="104">
        <f>O1197*H1197</f>
        <v>0</v>
      </c>
      <c r="Q1197" s="104">
        <v>2.5999999999999999E-3</v>
      </c>
      <c r="R1197" s="104">
        <f>Q1197*H1197</f>
        <v>2.4569999999999998E-2</v>
      </c>
      <c r="S1197" s="104">
        <v>0</v>
      </c>
      <c r="T1197" s="105">
        <f>S1197*H1197</f>
        <v>0</v>
      </c>
      <c r="U1197" s="20"/>
      <c r="V1197" s="20"/>
      <c r="W1197" s="20"/>
      <c r="X1197" s="20"/>
      <c r="Y1197" s="20"/>
      <c r="Z1197" s="20"/>
      <c r="AA1197" s="20"/>
      <c r="AB1197" s="20"/>
      <c r="AC1197" s="20"/>
      <c r="AD1197" s="20"/>
      <c r="AE1197" s="20"/>
      <c r="AR1197" s="106" t="s">
        <v>305</v>
      </c>
      <c r="AT1197" s="106" t="s">
        <v>216</v>
      </c>
      <c r="AU1197" s="106" t="s">
        <v>116</v>
      </c>
      <c r="AY1197" s="12" t="s">
        <v>109</v>
      </c>
      <c r="BE1197" s="107">
        <f>IF(N1197="základná",J1197,0)</f>
        <v>0</v>
      </c>
      <c r="BF1197" s="107">
        <f>IF(N1197="znížená",J1197,0)</f>
        <v>0</v>
      </c>
      <c r="BG1197" s="107">
        <f>IF(N1197="zákl. prenesená",J1197,0)</f>
        <v>0</v>
      </c>
      <c r="BH1197" s="107">
        <f>IF(N1197="zníž. prenesená",J1197,0)</f>
        <v>0</v>
      </c>
      <c r="BI1197" s="107">
        <f>IF(N1197="nulová",J1197,0)</f>
        <v>0</v>
      </c>
      <c r="BJ1197" s="12" t="s">
        <v>116</v>
      </c>
      <c r="BK1197" s="107">
        <f>ROUND(I1197*H1197,2)</f>
        <v>0</v>
      </c>
      <c r="BL1197" s="12" t="s">
        <v>190</v>
      </c>
      <c r="BM1197" s="106" t="s">
        <v>1964</v>
      </c>
    </row>
    <row r="1198" spans="1:65" s="9" customFormat="1" x14ac:dyDescent="0.2">
      <c r="B1198" s="115"/>
      <c r="D1198" s="109" t="s">
        <v>117</v>
      </c>
      <c r="F1198" s="117" t="s">
        <v>1965</v>
      </c>
      <c r="H1198" s="118">
        <v>9.4499999999999993</v>
      </c>
      <c r="I1198" s="118"/>
      <c r="J1198" s="118"/>
      <c r="L1198" s="115"/>
      <c r="M1198" s="119"/>
      <c r="N1198" s="120"/>
      <c r="O1198" s="120"/>
      <c r="P1198" s="120"/>
      <c r="Q1198" s="120"/>
      <c r="R1198" s="120"/>
      <c r="S1198" s="120"/>
      <c r="T1198" s="121"/>
      <c r="AT1198" s="116" t="s">
        <v>117</v>
      </c>
      <c r="AU1198" s="116" t="s">
        <v>116</v>
      </c>
      <c r="AV1198" s="9" t="s">
        <v>116</v>
      </c>
      <c r="AW1198" s="9" t="s">
        <v>1</v>
      </c>
      <c r="AX1198" s="9" t="s">
        <v>42</v>
      </c>
      <c r="AY1198" s="116" t="s">
        <v>109</v>
      </c>
    </row>
    <row r="1199" spans="1:65" s="2" customFormat="1" ht="21.75" customHeight="1" x14ac:dyDescent="0.2">
      <c r="A1199" s="20"/>
      <c r="B1199" s="95"/>
      <c r="C1199" s="96"/>
      <c r="D1199" s="96" t="s">
        <v>111</v>
      </c>
      <c r="E1199" s="97" t="s">
        <v>1966</v>
      </c>
      <c r="F1199" s="98" t="s">
        <v>1967</v>
      </c>
      <c r="G1199" s="99" t="s">
        <v>256</v>
      </c>
      <c r="H1199" s="100">
        <v>2</v>
      </c>
      <c r="I1199" s="100"/>
      <c r="J1199" s="100">
        <f>ROUND(I1199*H1199,2)</f>
        <v>0</v>
      </c>
      <c r="K1199" s="101"/>
      <c r="L1199" s="21"/>
      <c r="M1199" s="102" t="s">
        <v>0</v>
      </c>
      <c r="N1199" s="103" t="s">
        <v>24</v>
      </c>
      <c r="O1199" s="104">
        <v>0.59889999999999999</v>
      </c>
      <c r="P1199" s="104">
        <f>O1199*H1199</f>
        <v>1.1978</v>
      </c>
      <c r="Q1199" s="104">
        <v>0</v>
      </c>
      <c r="R1199" s="104">
        <f>Q1199*H1199</f>
        <v>0</v>
      </c>
      <c r="S1199" s="104">
        <v>0</v>
      </c>
      <c r="T1199" s="105">
        <f>S1199*H1199</f>
        <v>0</v>
      </c>
      <c r="U1199" s="20"/>
      <c r="V1199" s="20"/>
      <c r="W1199" s="20"/>
      <c r="X1199" s="20"/>
      <c r="Y1199" s="20"/>
      <c r="Z1199" s="20"/>
      <c r="AA1199" s="20"/>
      <c r="AB1199" s="20"/>
      <c r="AC1199" s="20"/>
      <c r="AD1199" s="20"/>
      <c r="AE1199" s="20"/>
      <c r="AR1199" s="106" t="s">
        <v>190</v>
      </c>
      <c r="AT1199" s="106" t="s">
        <v>111</v>
      </c>
      <c r="AU1199" s="106" t="s">
        <v>116</v>
      </c>
      <c r="AY1199" s="12" t="s">
        <v>109</v>
      </c>
      <c r="BE1199" s="107">
        <f>IF(N1199="základná",J1199,0)</f>
        <v>0</v>
      </c>
      <c r="BF1199" s="107">
        <f>IF(N1199="znížená",J1199,0)</f>
        <v>0</v>
      </c>
      <c r="BG1199" s="107">
        <f>IF(N1199="zákl. prenesená",J1199,0)</f>
        <v>0</v>
      </c>
      <c r="BH1199" s="107">
        <f>IF(N1199="zníž. prenesená",J1199,0)</f>
        <v>0</v>
      </c>
      <c r="BI1199" s="107">
        <f>IF(N1199="nulová",J1199,0)</f>
        <v>0</v>
      </c>
      <c r="BJ1199" s="12" t="s">
        <v>116</v>
      </c>
      <c r="BK1199" s="107">
        <f>ROUND(I1199*H1199,2)</f>
        <v>0</v>
      </c>
      <c r="BL1199" s="12" t="s">
        <v>190</v>
      </c>
      <c r="BM1199" s="106" t="s">
        <v>1968</v>
      </c>
    </row>
    <row r="1200" spans="1:65" s="2" customFormat="1" ht="24.2" customHeight="1" x14ac:dyDescent="0.2">
      <c r="A1200" s="20"/>
      <c r="B1200" s="95"/>
      <c r="C1200" s="136"/>
      <c r="D1200" s="136" t="s">
        <v>216</v>
      </c>
      <c r="E1200" s="137" t="s">
        <v>1969</v>
      </c>
      <c r="F1200" s="138" t="s">
        <v>1970</v>
      </c>
      <c r="G1200" s="139" t="s">
        <v>256</v>
      </c>
      <c r="H1200" s="140">
        <v>2.1</v>
      </c>
      <c r="I1200" s="140"/>
      <c r="J1200" s="140">
        <f>ROUND(I1200*H1200,2)</f>
        <v>0</v>
      </c>
      <c r="K1200" s="141"/>
      <c r="L1200" s="142"/>
      <c r="M1200" s="143" t="s">
        <v>0</v>
      </c>
      <c r="N1200" s="144" t="s">
        <v>24</v>
      </c>
      <c r="O1200" s="104">
        <v>0</v>
      </c>
      <c r="P1200" s="104">
        <f>O1200*H1200</f>
        <v>0</v>
      </c>
      <c r="Q1200" s="104">
        <v>2.7459999999999998E-2</v>
      </c>
      <c r="R1200" s="104">
        <f>Q1200*H1200</f>
        <v>5.7666000000000002E-2</v>
      </c>
      <c r="S1200" s="104">
        <v>0</v>
      </c>
      <c r="T1200" s="105">
        <f>S1200*H1200</f>
        <v>0</v>
      </c>
      <c r="U1200" s="20"/>
      <c r="V1200" s="20"/>
      <c r="W1200" s="20"/>
      <c r="X1200" s="20"/>
      <c r="Y1200" s="20"/>
      <c r="Z1200" s="20"/>
      <c r="AA1200" s="20"/>
      <c r="AB1200" s="20"/>
      <c r="AC1200" s="20"/>
      <c r="AD1200" s="20"/>
      <c r="AE1200" s="20"/>
      <c r="AR1200" s="106" t="s">
        <v>305</v>
      </c>
      <c r="AT1200" s="106" t="s">
        <v>216</v>
      </c>
      <c r="AU1200" s="106" t="s">
        <v>116</v>
      </c>
      <c r="AY1200" s="12" t="s">
        <v>109</v>
      </c>
      <c r="BE1200" s="107">
        <f>IF(N1200="základná",J1200,0)</f>
        <v>0</v>
      </c>
      <c r="BF1200" s="107">
        <f>IF(N1200="znížená",J1200,0)</f>
        <v>0</v>
      </c>
      <c r="BG1200" s="107">
        <f>IF(N1200="zákl. prenesená",J1200,0)</f>
        <v>0</v>
      </c>
      <c r="BH1200" s="107">
        <f>IF(N1200="zníž. prenesená",J1200,0)</f>
        <v>0</v>
      </c>
      <c r="BI1200" s="107">
        <f>IF(N1200="nulová",J1200,0)</f>
        <v>0</v>
      </c>
      <c r="BJ1200" s="12" t="s">
        <v>116</v>
      </c>
      <c r="BK1200" s="107">
        <f>ROUND(I1200*H1200,2)</f>
        <v>0</v>
      </c>
      <c r="BL1200" s="12" t="s">
        <v>190</v>
      </c>
      <c r="BM1200" s="106" t="s">
        <v>1971</v>
      </c>
    </row>
    <row r="1201" spans="1:65" s="9" customFormat="1" x14ac:dyDescent="0.2">
      <c r="B1201" s="115"/>
      <c r="D1201" s="109" t="s">
        <v>117</v>
      </c>
      <c r="F1201" s="117" t="s">
        <v>1972</v>
      </c>
      <c r="H1201" s="118">
        <v>2.1</v>
      </c>
      <c r="I1201" s="118"/>
      <c r="J1201" s="118"/>
      <c r="L1201" s="115"/>
      <c r="M1201" s="119"/>
      <c r="N1201" s="120"/>
      <c r="O1201" s="120"/>
      <c r="P1201" s="120"/>
      <c r="Q1201" s="120"/>
      <c r="R1201" s="120"/>
      <c r="S1201" s="120"/>
      <c r="T1201" s="121"/>
      <c r="AT1201" s="116" t="s">
        <v>117</v>
      </c>
      <c r="AU1201" s="116" t="s">
        <v>116</v>
      </c>
      <c r="AV1201" s="9" t="s">
        <v>116</v>
      </c>
      <c r="AW1201" s="9" t="s">
        <v>1</v>
      </c>
      <c r="AX1201" s="9" t="s">
        <v>42</v>
      </c>
      <c r="AY1201" s="116" t="s">
        <v>109</v>
      </c>
    </row>
    <row r="1202" spans="1:65" s="2" customFormat="1" ht="16.5" customHeight="1" x14ac:dyDescent="0.2">
      <c r="A1202" s="20"/>
      <c r="B1202" s="95"/>
      <c r="C1202" s="96">
        <v>386</v>
      </c>
      <c r="D1202" s="96" t="s">
        <v>111</v>
      </c>
      <c r="E1202" s="97" t="s">
        <v>1973</v>
      </c>
      <c r="F1202" s="98" t="s">
        <v>1974</v>
      </c>
      <c r="G1202" s="99" t="s">
        <v>362</v>
      </c>
      <c r="H1202" s="100">
        <v>220</v>
      </c>
      <c r="I1202" s="100"/>
      <c r="J1202" s="190">
        <f t="shared" ref="J1202" si="274">SUM(H1202*I1202)</f>
        <v>0</v>
      </c>
      <c r="K1202" s="101"/>
      <c r="L1202" s="21"/>
      <c r="M1202" s="102" t="s">
        <v>0</v>
      </c>
      <c r="N1202" s="103" t="s">
        <v>24</v>
      </c>
      <c r="O1202" s="104">
        <v>0</v>
      </c>
      <c r="P1202" s="104">
        <f>O1202*H1202</f>
        <v>0</v>
      </c>
      <c r="Q1202" s="104">
        <v>0</v>
      </c>
      <c r="R1202" s="104">
        <f>Q1202*H1202</f>
        <v>0</v>
      </c>
      <c r="S1202" s="104">
        <v>0</v>
      </c>
      <c r="T1202" s="105">
        <f>S1202*H1202</f>
        <v>0</v>
      </c>
      <c r="U1202" s="20"/>
      <c r="V1202" s="20"/>
      <c r="W1202" s="20"/>
      <c r="X1202" s="20"/>
      <c r="Y1202" s="20"/>
      <c r="Z1202" s="20"/>
      <c r="AA1202" s="20"/>
      <c r="AB1202" s="20"/>
      <c r="AC1202" s="20"/>
      <c r="AD1202" s="20"/>
      <c r="AE1202" s="20"/>
      <c r="AR1202" s="106" t="s">
        <v>190</v>
      </c>
      <c r="AT1202" s="106" t="s">
        <v>111</v>
      </c>
      <c r="AU1202" s="106" t="s">
        <v>116</v>
      </c>
      <c r="AY1202" s="12" t="s">
        <v>109</v>
      </c>
      <c r="BE1202" s="107">
        <f>IF(N1202="základná",J1202,0)</f>
        <v>0</v>
      </c>
      <c r="BF1202" s="107">
        <f>IF(N1202="znížená",J1202,0)</f>
        <v>0</v>
      </c>
      <c r="BG1202" s="107">
        <f>IF(N1202="zákl. prenesená",J1202,0)</f>
        <v>0</v>
      </c>
      <c r="BH1202" s="107">
        <f>IF(N1202="zníž. prenesená",J1202,0)</f>
        <v>0</v>
      </c>
      <c r="BI1202" s="107">
        <f>IF(N1202="nulová",J1202,0)</f>
        <v>0</v>
      </c>
      <c r="BJ1202" s="12" t="s">
        <v>116</v>
      </c>
      <c r="BK1202" s="107">
        <f>ROUND(I1202*H1202,2)</f>
        <v>0</v>
      </c>
      <c r="BL1202" s="12" t="s">
        <v>190</v>
      </c>
      <c r="BM1202" s="106" t="s">
        <v>1975</v>
      </c>
    </row>
    <row r="1203" spans="1:65" s="2" customFormat="1" ht="24.2" customHeight="1" x14ac:dyDescent="0.2">
      <c r="A1203" s="20"/>
      <c r="B1203" s="95"/>
      <c r="C1203" s="96"/>
      <c r="D1203" s="96" t="s">
        <v>111</v>
      </c>
      <c r="E1203" s="97" t="s">
        <v>1976</v>
      </c>
      <c r="F1203" s="98" t="s">
        <v>1977</v>
      </c>
      <c r="G1203" s="99" t="s">
        <v>256</v>
      </c>
      <c r="H1203" s="100">
        <v>2</v>
      </c>
      <c r="I1203" s="100"/>
      <c r="J1203" s="100">
        <f>ROUND(I1203*H1203,2)</f>
        <v>0</v>
      </c>
      <c r="K1203" s="101"/>
      <c r="L1203" s="21"/>
      <c r="M1203" s="102" t="s">
        <v>0</v>
      </c>
      <c r="N1203" s="103" t="s">
        <v>24</v>
      </c>
      <c r="O1203" s="104">
        <v>1.292</v>
      </c>
      <c r="P1203" s="104">
        <f>O1203*H1203</f>
        <v>2.5840000000000001</v>
      </c>
      <c r="Q1203" s="104">
        <v>0</v>
      </c>
      <c r="R1203" s="104">
        <f>Q1203*H1203</f>
        <v>0</v>
      </c>
      <c r="S1203" s="104">
        <v>0</v>
      </c>
      <c r="T1203" s="105">
        <f>S1203*H1203</f>
        <v>0</v>
      </c>
      <c r="U1203" s="20"/>
      <c r="V1203" s="20"/>
      <c r="W1203" s="20"/>
      <c r="X1203" s="20"/>
      <c r="Y1203" s="20"/>
      <c r="Z1203" s="20"/>
      <c r="AA1203" s="20"/>
      <c r="AB1203" s="20"/>
      <c r="AC1203" s="20"/>
      <c r="AD1203" s="20"/>
      <c r="AE1203" s="20"/>
      <c r="AR1203" s="106" t="s">
        <v>190</v>
      </c>
      <c r="AT1203" s="106" t="s">
        <v>111</v>
      </c>
      <c r="AU1203" s="106" t="s">
        <v>116</v>
      </c>
      <c r="AY1203" s="12" t="s">
        <v>109</v>
      </c>
      <c r="BE1203" s="107">
        <f>IF(N1203="základná",J1203,0)</f>
        <v>0</v>
      </c>
      <c r="BF1203" s="107">
        <f>IF(N1203="znížená",J1203,0)</f>
        <v>0</v>
      </c>
      <c r="BG1203" s="107">
        <f>IF(N1203="zákl. prenesená",J1203,0)</f>
        <v>0</v>
      </c>
      <c r="BH1203" s="107">
        <f>IF(N1203="zníž. prenesená",J1203,0)</f>
        <v>0</v>
      </c>
      <c r="BI1203" s="107">
        <f>IF(N1203="nulová",J1203,0)</f>
        <v>0</v>
      </c>
      <c r="BJ1203" s="12" t="s">
        <v>116</v>
      </c>
      <c r="BK1203" s="107">
        <f>ROUND(I1203*H1203,2)</f>
        <v>0</v>
      </c>
      <c r="BL1203" s="12" t="s">
        <v>190</v>
      </c>
      <c r="BM1203" s="106" t="s">
        <v>1978</v>
      </c>
    </row>
    <row r="1204" spans="1:65" s="2" customFormat="1" ht="37.9" customHeight="1" x14ac:dyDescent="0.2">
      <c r="A1204" s="20"/>
      <c r="B1204" s="95"/>
      <c r="C1204" s="136"/>
      <c r="D1204" s="136" t="s">
        <v>216</v>
      </c>
      <c r="E1204" s="137" t="s">
        <v>1979</v>
      </c>
      <c r="F1204" s="138" t="s">
        <v>1980</v>
      </c>
      <c r="G1204" s="139" t="s">
        <v>256</v>
      </c>
      <c r="H1204" s="140">
        <v>2.04</v>
      </c>
      <c r="I1204" s="140"/>
      <c r="J1204" s="140">
        <f>ROUND(I1204*H1204,2)</f>
        <v>0</v>
      </c>
      <c r="K1204" s="141"/>
      <c r="L1204" s="142"/>
      <c r="M1204" s="143" t="s">
        <v>0</v>
      </c>
      <c r="N1204" s="144" t="s">
        <v>24</v>
      </c>
      <c r="O1204" s="104">
        <v>0</v>
      </c>
      <c r="P1204" s="104">
        <f>O1204*H1204</f>
        <v>0</v>
      </c>
      <c r="Q1204" s="104">
        <v>2.5999999999999999E-3</v>
      </c>
      <c r="R1204" s="104">
        <f>Q1204*H1204</f>
        <v>5.3039999999999997E-3</v>
      </c>
      <c r="S1204" s="104">
        <v>0</v>
      </c>
      <c r="T1204" s="105">
        <f>S1204*H1204</f>
        <v>0</v>
      </c>
      <c r="U1204" s="20"/>
      <c r="V1204" s="20"/>
      <c r="W1204" s="20"/>
      <c r="X1204" s="20"/>
      <c r="Y1204" s="20"/>
      <c r="Z1204" s="20"/>
      <c r="AA1204" s="20"/>
      <c r="AB1204" s="20"/>
      <c r="AC1204" s="20"/>
      <c r="AD1204" s="20"/>
      <c r="AE1204" s="20"/>
      <c r="AR1204" s="106" t="s">
        <v>305</v>
      </c>
      <c r="AT1204" s="106" t="s">
        <v>216</v>
      </c>
      <c r="AU1204" s="106" t="s">
        <v>116</v>
      </c>
      <c r="AY1204" s="12" t="s">
        <v>109</v>
      </c>
      <c r="BE1204" s="107">
        <f>IF(N1204="základná",J1204,0)</f>
        <v>0</v>
      </c>
      <c r="BF1204" s="107">
        <f>IF(N1204="znížená",J1204,0)</f>
        <v>0</v>
      </c>
      <c r="BG1204" s="107">
        <f>IF(N1204="zákl. prenesená",J1204,0)</f>
        <v>0</v>
      </c>
      <c r="BH1204" s="107">
        <f>IF(N1204="zníž. prenesená",J1204,0)</f>
        <v>0</v>
      </c>
      <c r="BI1204" s="107">
        <f>IF(N1204="nulová",J1204,0)</f>
        <v>0</v>
      </c>
      <c r="BJ1204" s="12" t="s">
        <v>116</v>
      </c>
      <c r="BK1204" s="107">
        <f>ROUND(I1204*H1204,2)</f>
        <v>0</v>
      </c>
      <c r="BL1204" s="12" t="s">
        <v>190</v>
      </c>
      <c r="BM1204" s="106" t="s">
        <v>1981</v>
      </c>
    </row>
    <row r="1205" spans="1:65" s="9" customFormat="1" x14ac:dyDescent="0.2">
      <c r="B1205" s="115"/>
      <c r="D1205" s="109" t="s">
        <v>117</v>
      </c>
      <c r="F1205" s="117" t="s">
        <v>1951</v>
      </c>
      <c r="H1205" s="118">
        <v>2.04</v>
      </c>
      <c r="I1205" s="118"/>
      <c r="J1205" s="118"/>
      <c r="L1205" s="115"/>
      <c r="M1205" s="119"/>
      <c r="N1205" s="120"/>
      <c r="O1205" s="120"/>
      <c r="P1205" s="120"/>
      <c r="Q1205" s="120"/>
      <c r="R1205" s="120"/>
      <c r="S1205" s="120"/>
      <c r="T1205" s="121"/>
      <c r="AT1205" s="116" t="s">
        <v>117</v>
      </c>
      <c r="AU1205" s="116" t="s">
        <v>116</v>
      </c>
      <c r="AV1205" s="9" t="s">
        <v>116</v>
      </c>
      <c r="AW1205" s="9" t="s">
        <v>1</v>
      </c>
      <c r="AX1205" s="9" t="s">
        <v>42</v>
      </c>
      <c r="AY1205" s="116" t="s">
        <v>109</v>
      </c>
    </row>
    <row r="1206" spans="1:65" s="2" customFormat="1" ht="24.2" customHeight="1" x14ac:dyDescent="0.2">
      <c r="A1206" s="20"/>
      <c r="B1206" s="95"/>
      <c r="C1206" s="96"/>
      <c r="D1206" s="96" t="s">
        <v>111</v>
      </c>
      <c r="E1206" s="97" t="s">
        <v>1982</v>
      </c>
      <c r="F1206" s="98" t="s">
        <v>1983</v>
      </c>
      <c r="G1206" s="99" t="s">
        <v>256</v>
      </c>
      <c r="H1206" s="100">
        <v>2</v>
      </c>
      <c r="I1206" s="100"/>
      <c r="J1206" s="100">
        <f t="shared" ref="J1206:J1224" si="275">ROUND(I1206*H1206,2)</f>
        <v>0</v>
      </c>
      <c r="K1206" s="101"/>
      <c r="L1206" s="21"/>
      <c r="M1206" s="102" t="s">
        <v>0</v>
      </c>
      <c r="N1206" s="103" t="s">
        <v>24</v>
      </c>
      <c r="O1206" s="104">
        <v>0.22600000000000001</v>
      </c>
      <c r="P1206" s="104">
        <f t="shared" ref="P1206:P1224" si="276">O1206*H1206</f>
        <v>0.45200000000000001</v>
      </c>
      <c r="Q1206" s="104">
        <v>0</v>
      </c>
      <c r="R1206" s="104">
        <f t="shared" ref="R1206:R1224" si="277">Q1206*H1206</f>
        <v>0</v>
      </c>
      <c r="S1206" s="104">
        <v>0</v>
      </c>
      <c r="T1206" s="105">
        <f t="shared" ref="T1206:T1224" si="278">S1206*H1206</f>
        <v>0</v>
      </c>
      <c r="U1206" s="20"/>
      <c r="V1206" s="20"/>
      <c r="W1206" s="20"/>
      <c r="X1206" s="20"/>
      <c r="Y1206" s="20"/>
      <c r="Z1206" s="20"/>
      <c r="AA1206" s="20"/>
      <c r="AB1206" s="20"/>
      <c r="AC1206" s="20"/>
      <c r="AD1206" s="20"/>
      <c r="AE1206" s="20"/>
      <c r="AR1206" s="106" t="s">
        <v>190</v>
      </c>
      <c r="AT1206" s="106" t="s">
        <v>111</v>
      </c>
      <c r="AU1206" s="106" t="s">
        <v>116</v>
      </c>
      <c r="AY1206" s="12" t="s">
        <v>109</v>
      </c>
      <c r="BE1206" s="107">
        <f t="shared" ref="BE1206:BE1224" si="279">IF(N1206="základná",J1206,0)</f>
        <v>0</v>
      </c>
      <c r="BF1206" s="107">
        <f t="shared" ref="BF1206:BF1224" si="280">IF(N1206="znížená",J1206,0)</f>
        <v>0</v>
      </c>
      <c r="BG1206" s="107">
        <f t="shared" ref="BG1206:BG1224" si="281">IF(N1206="zákl. prenesená",J1206,0)</f>
        <v>0</v>
      </c>
      <c r="BH1206" s="107">
        <f t="shared" ref="BH1206:BH1224" si="282">IF(N1206="zníž. prenesená",J1206,0)</f>
        <v>0</v>
      </c>
      <c r="BI1206" s="107">
        <f t="shared" ref="BI1206:BI1224" si="283">IF(N1206="nulová",J1206,0)</f>
        <v>0</v>
      </c>
      <c r="BJ1206" s="12" t="s">
        <v>116</v>
      </c>
      <c r="BK1206" s="107">
        <f t="shared" ref="BK1206:BK1224" si="284">ROUND(I1206*H1206,2)</f>
        <v>0</v>
      </c>
      <c r="BL1206" s="12" t="s">
        <v>190</v>
      </c>
      <c r="BM1206" s="106" t="s">
        <v>1984</v>
      </c>
    </row>
    <row r="1207" spans="1:65" s="2" customFormat="1" ht="24.2" customHeight="1" x14ac:dyDescent="0.2">
      <c r="A1207" s="20"/>
      <c r="B1207" s="95"/>
      <c r="C1207" s="136"/>
      <c r="D1207" s="136" t="s">
        <v>216</v>
      </c>
      <c r="E1207" s="137" t="s">
        <v>1985</v>
      </c>
      <c r="F1207" s="138" t="s">
        <v>1986</v>
      </c>
      <c r="G1207" s="139" t="s">
        <v>256</v>
      </c>
      <c r="H1207" s="140">
        <v>2</v>
      </c>
      <c r="I1207" s="140"/>
      <c r="J1207" s="140">
        <f t="shared" si="275"/>
        <v>0</v>
      </c>
      <c r="K1207" s="141"/>
      <c r="L1207" s="142"/>
      <c r="M1207" s="143" t="s">
        <v>0</v>
      </c>
      <c r="N1207" s="144" t="s">
        <v>24</v>
      </c>
      <c r="O1207" s="104">
        <v>0</v>
      </c>
      <c r="P1207" s="104">
        <f t="shared" si="276"/>
        <v>0</v>
      </c>
      <c r="Q1207" s="104">
        <v>6.7000000000000002E-4</v>
      </c>
      <c r="R1207" s="104">
        <f t="shared" si="277"/>
        <v>1.34E-3</v>
      </c>
      <c r="S1207" s="104">
        <v>0</v>
      </c>
      <c r="T1207" s="105">
        <f t="shared" si="278"/>
        <v>0</v>
      </c>
      <c r="U1207" s="20"/>
      <c r="V1207" s="20"/>
      <c r="W1207" s="20"/>
      <c r="X1207" s="20"/>
      <c r="Y1207" s="20"/>
      <c r="Z1207" s="20"/>
      <c r="AA1207" s="20"/>
      <c r="AB1207" s="20"/>
      <c r="AC1207" s="20"/>
      <c r="AD1207" s="20"/>
      <c r="AE1207" s="20"/>
      <c r="AR1207" s="106" t="s">
        <v>305</v>
      </c>
      <c r="AT1207" s="106" t="s">
        <v>216</v>
      </c>
      <c r="AU1207" s="106" t="s">
        <v>116</v>
      </c>
      <c r="AY1207" s="12" t="s">
        <v>109</v>
      </c>
      <c r="BE1207" s="107">
        <f t="shared" si="279"/>
        <v>0</v>
      </c>
      <c r="BF1207" s="107">
        <f t="shared" si="280"/>
        <v>0</v>
      </c>
      <c r="BG1207" s="107">
        <f t="shared" si="281"/>
        <v>0</v>
      </c>
      <c r="BH1207" s="107">
        <f t="shared" si="282"/>
        <v>0</v>
      </c>
      <c r="BI1207" s="107">
        <f t="shared" si="283"/>
        <v>0</v>
      </c>
      <c r="BJ1207" s="12" t="s">
        <v>116</v>
      </c>
      <c r="BK1207" s="107">
        <f t="shared" si="284"/>
        <v>0</v>
      </c>
      <c r="BL1207" s="12" t="s">
        <v>190</v>
      </c>
      <c r="BM1207" s="106" t="s">
        <v>1987</v>
      </c>
    </row>
    <row r="1208" spans="1:65" s="2" customFormat="1" ht="24.2" customHeight="1" x14ac:dyDescent="0.2">
      <c r="A1208" s="20"/>
      <c r="B1208" s="95"/>
      <c r="C1208" s="96">
        <v>387</v>
      </c>
      <c r="D1208" s="96" t="s">
        <v>111</v>
      </c>
      <c r="E1208" s="97" t="s">
        <v>1988</v>
      </c>
      <c r="F1208" s="98" t="s">
        <v>1989</v>
      </c>
      <c r="G1208" s="99" t="s">
        <v>256</v>
      </c>
      <c r="H1208" s="100">
        <v>5</v>
      </c>
      <c r="I1208" s="100"/>
      <c r="J1208" s="190">
        <f t="shared" ref="J1208:J1210" si="285">SUM(H1208*I1208)</f>
        <v>0</v>
      </c>
      <c r="K1208" s="101"/>
      <c r="L1208" s="21"/>
      <c r="M1208" s="102" t="s">
        <v>0</v>
      </c>
      <c r="N1208" s="103" t="s">
        <v>24</v>
      </c>
      <c r="O1208" s="104">
        <v>0</v>
      </c>
      <c r="P1208" s="104">
        <f t="shared" si="276"/>
        <v>0</v>
      </c>
      <c r="Q1208" s="104">
        <v>0</v>
      </c>
      <c r="R1208" s="104">
        <f t="shared" si="277"/>
        <v>0</v>
      </c>
      <c r="S1208" s="104">
        <v>0</v>
      </c>
      <c r="T1208" s="105">
        <f t="shared" si="278"/>
        <v>0</v>
      </c>
      <c r="U1208" s="20"/>
      <c r="V1208" s="20"/>
      <c r="W1208" s="20"/>
      <c r="X1208" s="20"/>
      <c r="Y1208" s="20"/>
      <c r="Z1208" s="20"/>
      <c r="AA1208" s="20"/>
      <c r="AB1208" s="20"/>
      <c r="AC1208" s="20"/>
      <c r="AD1208" s="20"/>
      <c r="AE1208" s="20"/>
      <c r="AR1208" s="106" t="s">
        <v>190</v>
      </c>
      <c r="AT1208" s="106" t="s">
        <v>111</v>
      </c>
      <c r="AU1208" s="106" t="s">
        <v>116</v>
      </c>
      <c r="AY1208" s="12" t="s">
        <v>109</v>
      </c>
      <c r="BE1208" s="107">
        <f t="shared" si="279"/>
        <v>0</v>
      </c>
      <c r="BF1208" s="107">
        <f t="shared" si="280"/>
        <v>0</v>
      </c>
      <c r="BG1208" s="107">
        <f t="shared" si="281"/>
        <v>0</v>
      </c>
      <c r="BH1208" s="107">
        <f t="shared" si="282"/>
        <v>0</v>
      </c>
      <c r="BI1208" s="107">
        <f t="shared" si="283"/>
        <v>0</v>
      </c>
      <c r="BJ1208" s="12" t="s">
        <v>116</v>
      </c>
      <c r="BK1208" s="107">
        <f t="shared" si="284"/>
        <v>0</v>
      </c>
      <c r="BL1208" s="12" t="s">
        <v>190</v>
      </c>
      <c r="BM1208" s="106" t="s">
        <v>1990</v>
      </c>
    </row>
    <row r="1209" spans="1:65" s="2" customFormat="1" ht="24.2" customHeight="1" x14ac:dyDescent="0.2">
      <c r="A1209" s="20"/>
      <c r="B1209" s="95"/>
      <c r="C1209" s="96">
        <v>388</v>
      </c>
      <c r="D1209" s="136" t="s">
        <v>216</v>
      </c>
      <c r="E1209" s="137" t="s">
        <v>1991</v>
      </c>
      <c r="F1209" s="138" t="s">
        <v>1992</v>
      </c>
      <c r="G1209" s="139" t="s">
        <v>256</v>
      </c>
      <c r="H1209" s="140">
        <v>2</v>
      </c>
      <c r="I1209" s="140"/>
      <c r="J1209" s="140">
        <f t="shared" si="285"/>
        <v>0</v>
      </c>
      <c r="K1209" s="141"/>
      <c r="L1209" s="142"/>
      <c r="M1209" s="143" t="s">
        <v>0</v>
      </c>
      <c r="N1209" s="144" t="s">
        <v>24</v>
      </c>
      <c r="O1209" s="104">
        <v>0</v>
      </c>
      <c r="P1209" s="104">
        <f t="shared" si="276"/>
        <v>0</v>
      </c>
      <c r="Q1209" s="104">
        <v>0</v>
      </c>
      <c r="R1209" s="104">
        <f t="shared" si="277"/>
        <v>0</v>
      </c>
      <c r="S1209" s="104">
        <v>0</v>
      </c>
      <c r="T1209" s="105">
        <f t="shared" si="278"/>
        <v>0</v>
      </c>
      <c r="U1209" s="20"/>
      <c r="V1209" s="20"/>
      <c r="W1209" s="20"/>
      <c r="X1209" s="20"/>
      <c r="Y1209" s="20"/>
      <c r="Z1209" s="20"/>
      <c r="AA1209" s="20"/>
      <c r="AB1209" s="20"/>
      <c r="AC1209" s="20"/>
      <c r="AD1209" s="20"/>
      <c r="AE1209" s="20"/>
      <c r="AR1209" s="106" t="s">
        <v>305</v>
      </c>
      <c r="AT1209" s="106" t="s">
        <v>216</v>
      </c>
      <c r="AU1209" s="106" t="s">
        <v>116</v>
      </c>
      <c r="AY1209" s="12" t="s">
        <v>109</v>
      </c>
      <c r="BE1209" s="107">
        <f t="shared" si="279"/>
        <v>0</v>
      </c>
      <c r="BF1209" s="107">
        <f t="shared" si="280"/>
        <v>0</v>
      </c>
      <c r="BG1209" s="107">
        <f t="shared" si="281"/>
        <v>0</v>
      </c>
      <c r="BH1209" s="107">
        <f t="shared" si="282"/>
        <v>0</v>
      </c>
      <c r="BI1209" s="107">
        <f t="shared" si="283"/>
        <v>0</v>
      </c>
      <c r="BJ1209" s="12" t="s">
        <v>116</v>
      </c>
      <c r="BK1209" s="107">
        <f t="shared" si="284"/>
        <v>0</v>
      </c>
      <c r="BL1209" s="12" t="s">
        <v>190</v>
      </c>
      <c r="BM1209" s="106" t="s">
        <v>1993</v>
      </c>
    </row>
    <row r="1210" spans="1:65" s="2" customFormat="1" ht="24.2" customHeight="1" x14ac:dyDescent="0.2">
      <c r="A1210" s="20"/>
      <c r="B1210" s="95"/>
      <c r="C1210" s="96">
        <v>389</v>
      </c>
      <c r="D1210" s="136" t="s">
        <v>216</v>
      </c>
      <c r="E1210" s="137" t="s">
        <v>1994</v>
      </c>
      <c r="F1210" s="138" t="s">
        <v>1995</v>
      </c>
      <c r="G1210" s="139" t="s">
        <v>256</v>
      </c>
      <c r="H1210" s="140">
        <v>3</v>
      </c>
      <c r="I1210" s="140"/>
      <c r="J1210" s="140">
        <f t="shared" si="285"/>
        <v>0</v>
      </c>
      <c r="K1210" s="141"/>
      <c r="L1210" s="142"/>
      <c r="M1210" s="143" t="s">
        <v>0</v>
      </c>
      <c r="N1210" s="144" t="s">
        <v>24</v>
      </c>
      <c r="O1210" s="104">
        <v>0</v>
      </c>
      <c r="P1210" s="104">
        <f t="shared" si="276"/>
        <v>0</v>
      </c>
      <c r="Q1210" s="104">
        <v>0</v>
      </c>
      <c r="R1210" s="104">
        <f t="shared" si="277"/>
        <v>0</v>
      </c>
      <c r="S1210" s="104">
        <v>0</v>
      </c>
      <c r="T1210" s="105">
        <f t="shared" si="278"/>
        <v>0</v>
      </c>
      <c r="U1210" s="20"/>
      <c r="V1210" s="20"/>
      <c r="W1210" s="20"/>
      <c r="X1210" s="20"/>
      <c r="Y1210" s="20"/>
      <c r="Z1210" s="20"/>
      <c r="AA1210" s="20"/>
      <c r="AB1210" s="20"/>
      <c r="AC1210" s="20"/>
      <c r="AD1210" s="20"/>
      <c r="AE1210" s="20"/>
      <c r="AR1210" s="106" t="s">
        <v>305</v>
      </c>
      <c r="AT1210" s="106" t="s">
        <v>216</v>
      </c>
      <c r="AU1210" s="106" t="s">
        <v>116</v>
      </c>
      <c r="AY1210" s="12" t="s">
        <v>109</v>
      </c>
      <c r="BE1210" s="107">
        <f t="shared" si="279"/>
        <v>0</v>
      </c>
      <c r="BF1210" s="107">
        <f t="shared" si="280"/>
        <v>0</v>
      </c>
      <c r="BG1210" s="107">
        <f t="shared" si="281"/>
        <v>0</v>
      </c>
      <c r="BH1210" s="107">
        <f t="shared" si="282"/>
        <v>0</v>
      </c>
      <c r="BI1210" s="107">
        <f t="shared" si="283"/>
        <v>0</v>
      </c>
      <c r="BJ1210" s="12" t="s">
        <v>116</v>
      </c>
      <c r="BK1210" s="107">
        <f t="shared" si="284"/>
        <v>0</v>
      </c>
      <c r="BL1210" s="12" t="s">
        <v>190</v>
      </c>
      <c r="BM1210" s="106" t="s">
        <v>1996</v>
      </c>
    </row>
    <row r="1211" spans="1:65" s="2" customFormat="1" ht="24.2" customHeight="1" x14ac:dyDescent="0.2">
      <c r="A1211" s="20"/>
      <c r="B1211" s="95"/>
      <c r="C1211" s="96">
        <v>390</v>
      </c>
      <c r="D1211" s="96" t="s">
        <v>111</v>
      </c>
      <c r="E1211" s="97" t="s">
        <v>1997</v>
      </c>
      <c r="F1211" s="98" t="s">
        <v>1998</v>
      </c>
      <c r="G1211" s="99" t="s">
        <v>256</v>
      </c>
      <c r="H1211" s="100">
        <v>3</v>
      </c>
      <c r="I1211" s="100"/>
      <c r="J1211" s="190">
        <f t="shared" ref="J1211:J1213" si="286">SUM(H1211*I1211)</f>
        <v>0</v>
      </c>
      <c r="K1211" s="101"/>
      <c r="L1211" s="21"/>
      <c r="M1211" s="102" t="s">
        <v>0</v>
      </c>
      <c r="N1211" s="103" t="s">
        <v>24</v>
      </c>
      <c r="O1211" s="104">
        <v>0</v>
      </c>
      <c r="P1211" s="104">
        <f t="shared" si="276"/>
        <v>0</v>
      </c>
      <c r="Q1211" s="104">
        <v>0</v>
      </c>
      <c r="R1211" s="104">
        <f t="shared" si="277"/>
        <v>0</v>
      </c>
      <c r="S1211" s="104">
        <v>0</v>
      </c>
      <c r="T1211" s="105">
        <f t="shared" si="278"/>
        <v>0</v>
      </c>
      <c r="U1211" s="20"/>
      <c r="V1211" s="20"/>
      <c r="W1211" s="20"/>
      <c r="X1211" s="20"/>
      <c r="Y1211" s="20"/>
      <c r="Z1211" s="20"/>
      <c r="AA1211" s="20"/>
      <c r="AB1211" s="20"/>
      <c r="AC1211" s="20"/>
      <c r="AD1211" s="20"/>
      <c r="AE1211" s="20"/>
      <c r="AR1211" s="106" t="s">
        <v>190</v>
      </c>
      <c r="AT1211" s="106" t="s">
        <v>111</v>
      </c>
      <c r="AU1211" s="106" t="s">
        <v>116</v>
      </c>
      <c r="AY1211" s="12" t="s">
        <v>109</v>
      </c>
      <c r="BE1211" s="107">
        <f t="shared" si="279"/>
        <v>0</v>
      </c>
      <c r="BF1211" s="107">
        <f t="shared" si="280"/>
        <v>0</v>
      </c>
      <c r="BG1211" s="107">
        <f t="shared" si="281"/>
        <v>0</v>
      </c>
      <c r="BH1211" s="107">
        <f t="shared" si="282"/>
        <v>0</v>
      </c>
      <c r="BI1211" s="107">
        <f t="shared" si="283"/>
        <v>0</v>
      </c>
      <c r="BJ1211" s="12" t="s">
        <v>116</v>
      </c>
      <c r="BK1211" s="107">
        <f t="shared" si="284"/>
        <v>0</v>
      </c>
      <c r="BL1211" s="12" t="s">
        <v>190</v>
      </c>
      <c r="BM1211" s="106" t="s">
        <v>1999</v>
      </c>
    </row>
    <row r="1212" spans="1:65" s="2" customFormat="1" ht="24.2" customHeight="1" x14ac:dyDescent="0.2">
      <c r="A1212" s="20"/>
      <c r="B1212" s="95"/>
      <c r="C1212" s="96">
        <v>391</v>
      </c>
      <c r="D1212" s="136" t="s">
        <v>216</v>
      </c>
      <c r="E1212" s="137" t="s">
        <v>2000</v>
      </c>
      <c r="F1212" s="138" t="s">
        <v>2001</v>
      </c>
      <c r="G1212" s="139" t="s">
        <v>256</v>
      </c>
      <c r="H1212" s="140">
        <v>1</v>
      </c>
      <c r="I1212" s="140"/>
      <c r="J1212" s="140">
        <f t="shared" si="286"/>
        <v>0</v>
      </c>
      <c r="K1212" s="141"/>
      <c r="L1212" s="142"/>
      <c r="M1212" s="143" t="s">
        <v>0</v>
      </c>
      <c r="N1212" s="144" t="s">
        <v>24</v>
      </c>
      <c r="O1212" s="104">
        <v>0</v>
      </c>
      <c r="P1212" s="104">
        <f t="shared" si="276"/>
        <v>0</v>
      </c>
      <c r="Q1212" s="104">
        <v>0</v>
      </c>
      <c r="R1212" s="104">
        <f t="shared" si="277"/>
        <v>0</v>
      </c>
      <c r="S1212" s="104">
        <v>0</v>
      </c>
      <c r="T1212" s="105">
        <f t="shared" si="278"/>
        <v>0</v>
      </c>
      <c r="U1212" s="20"/>
      <c r="V1212" s="20"/>
      <c r="W1212" s="20"/>
      <c r="X1212" s="20"/>
      <c r="Y1212" s="20"/>
      <c r="Z1212" s="20"/>
      <c r="AA1212" s="20"/>
      <c r="AB1212" s="20"/>
      <c r="AC1212" s="20"/>
      <c r="AD1212" s="20"/>
      <c r="AE1212" s="20"/>
      <c r="AR1212" s="106" t="s">
        <v>305</v>
      </c>
      <c r="AT1212" s="106" t="s">
        <v>216</v>
      </c>
      <c r="AU1212" s="106" t="s">
        <v>116</v>
      </c>
      <c r="AY1212" s="12" t="s">
        <v>109</v>
      </c>
      <c r="BE1212" s="107">
        <f t="shared" si="279"/>
        <v>0</v>
      </c>
      <c r="BF1212" s="107">
        <f t="shared" si="280"/>
        <v>0</v>
      </c>
      <c r="BG1212" s="107">
        <f t="shared" si="281"/>
        <v>0</v>
      </c>
      <c r="BH1212" s="107">
        <f t="shared" si="282"/>
        <v>0</v>
      </c>
      <c r="BI1212" s="107">
        <f t="shared" si="283"/>
        <v>0</v>
      </c>
      <c r="BJ1212" s="12" t="s">
        <v>116</v>
      </c>
      <c r="BK1212" s="107">
        <f t="shared" si="284"/>
        <v>0</v>
      </c>
      <c r="BL1212" s="12" t="s">
        <v>190</v>
      </c>
      <c r="BM1212" s="106" t="s">
        <v>2002</v>
      </c>
    </row>
    <row r="1213" spans="1:65" s="2" customFormat="1" ht="24.2" customHeight="1" x14ac:dyDescent="0.2">
      <c r="A1213" s="20"/>
      <c r="B1213" s="95"/>
      <c r="C1213" s="96">
        <v>392</v>
      </c>
      <c r="D1213" s="136" t="s">
        <v>216</v>
      </c>
      <c r="E1213" s="137" t="s">
        <v>2003</v>
      </c>
      <c r="F1213" s="138" t="s">
        <v>2004</v>
      </c>
      <c r="G1213" s="139" t="s">
        <v>256</v>
      </c>
      <c r="H1213" s="140">
        <v>2</v>
      </c>
      <c r="I1213" s="140"/>
      <c r="J1213" s="140">
        <f t="shared" si="286"/>
        <v>0</v>
      </c>
      <c r="K1213" s="141"/>
      <c r="L1213" s="142"/>
      <c r="M1213" s="143" t="s">
        <v>0</v>
      </c>
      <c r="N1213" s="144" t="s">
        <v>24</v>
      </c>
      <c r="O1213" s="104">
        <v>0</v>
      </c>
      <c r="P1213" s="104">
        <f t="shared" si="276"/>
        <v>0</v>
      </c>
      <c r="Q1213" s="104">
        <v>0</v>
      </c>
      <c r="R1213" s="104">
        <f t="shared" si="277"/>
        <v>0</v>
      </c>
      <c r="S1213" s="104">
        <v>0</v>
      </c>
      <c r="T1213" s="105">
        <f t="shared" si="278"/>
        <v>0</v>
      </c>
      <c r="U1213" s="20"/>
      <c r="V1213" s="20"/>
      <c r="W1213" s="20"/>
      <c r="X1213" s="20"/>
      <c r="Y1213" s="20"/>
      <c r="Z1213" s="20"/>
      <c r="AA1213" s="20"/>
      <c r="AB1213" s="20"/>
      <c r="AC1213" s="20"/>
      <c r="AD1213" s="20"/>
      <c r="AE1213" s="20"/>
      <c r="AR1213" s="106" t="s">
        <v>305</v>
      </c>
      <c r="AT1213" s="106" t="s">
        <v>216</v>
      </c>
      <c r="AU1213" s="106" t="s">
        <v>116</v>
      </c>
      <c r="AY1213" s="12" t="s">
        <v>109</v>
      </c>
      <c r="BE1213" s="107">
        <f t="shared" si="279"/>
        <v>0</v>
      </c>
      <c r="BF1213" s="107">
        <f t="shared" si="280"/>
        <v>0</v>
      </c>
      <c r="BG1213" s="107">
        <f t="shared" si="281"/>
        <v>0</v>
      </c>
      <c r="BH1213" s="107">
        <f t="shared" si="282"/>
        <v>0</v>
      </c>
      <c r="BI1213" s="107">
        <f t="shared" si="283"/>
        <v>0</v>
      </c>
      <c r="BJ1213" s="12" t="s">
        <v>116</v>
      </c>
      <c r="BK1213" s="107">
        <f t="shared" si="284"/>
        <v>0</v>
      </c>
      <c r="BL1213" s="12" t="s">
        <v>190</v>
      </c>
      <c r="BM1213" s="106" t="s">
        <v>2005</v>
      </c>
    </row>
    <row r="1214" spans="1:65" s="2" customFormat="1" ht="24.2" customHeight="1" x14ac:dyDescent="0.2">
      <c r="A1214" s="20"/>
      <c r="B1214" s="95"/>
      <c r="C1214" s="96">
        <v>393</v>
      </c>
      <c r="D1214" s="96" t="s">
        <v>111</v>
      </c>
      <c r="E1214" s="97" t="s">
        <v>2006</v>
      </c>
      <c r="F1214" s="98" t="s">
        <v>2007</v>
      </c>
      <c r="G1214" s="99" t="s">
        <v>256</v>
      </c>
      <c r="H1214" s="100">
        <v>22</v>
      </c>
      <c r="I1214" s="100"/>
      <c r="J1214" s="190">
        <f t="shared" ref="J1214:J1215" si="287">SUM(H1214*I1214)</f>
        <v>0</v>
      </c>
      <c r="K1214" s="101"/>
      <c r="L1214" s="21"/>
      <c r="M1214" s="102" t="s">
        <v>0</v>
      </c>
      <c r="N1214" s="103" t="s">
        <v>24</v>
      </c>
      <c r="O1214" s="104">
        <v>0</v>
      </c>
      <c r="P1214" s="104">
        <f t="shared" si="276"/>
        <v>0</v>
      </c>
      <c r="Q1214" s="104">
        <v>0</v>
      </c>
      <c r="R1214" s="104">
        <f t="shared" si="277"/>
        <v>0</v>
      </c>
      <c r="S1214" s="104">
        <v>0</v>
      </c>
      <c r="T1214" s="105">
        <f t="shared" si="278"/>
        <v>0</v>
      </c>
      <c r="U1214" s="20"/>
      <c r="V1214" s="20"/>
      <c r="W1214" s="20"/>
      <c r="X1214" s="20"/>
      <c r="Y1214" s="20"/>
      <c r="Z1214" s="20"/>
      <c r="AA1214" s="20"/>
      <c r="AB1214" s="20"/>
      <c r="AC1214" s="20"/>
      <c r="AD1214" s="20"/>
      <c r="AE1214" s="20"/>
      <c r="AR1214" s="106" t="s">
        <v>190</v>
      </c>
      <c r="AT1214" s="106" t="s">
        <v>111</v>
      </c>
      <c r="AU1214" s="106" t="s">
        <v>116</v>
      </c>
      <c r="AY1214" s="12" t="s">
        <v>109</v>
      </c>
      <c r="BE1214" s="107">
        <f t="shared" si="279"/>
        <v>0</v>
      </c>
      <c r="BF1214" s="107">
        <f t="shared" si="280"/>
        <v>0</v>
      </c>
      <c r="BG1214" s="107">
        <f t="shared" si="281"/>
        <v>0</v>
      </c>
      <c r="BH1214" s="107">
        <f t="shared" si="282"/>
        <v>0</v>
      </c>
      <c r="BI1214" s="107">
        <f t="shared" si="283"/>
        <v>0</v>
      </c>
      <c r="BJ1214" s="12" t="s">
        <v>116</v>
      </c>
      <c r="BK1214" s="107">
        <f t="shared" si="284"/>
        <v>0</v>
      </c>
      <c r="BL1214" s="12" t="s">
        <v>190</v>
      </c>
      <c r="BM1214" s="106" t="s">
        <v>2008</v>
      </c>
    </row>
    <row r="1215" spans="1:65" s="2" customFormat="1" ht="24.2" customHeight="1" x14ac:dyDescent="0.2">
      <c r="A1215" s="20"/>
      <c r="B1215" s="95"/>
      <c r="C1215" s="96">
        <v>394</v>
      </c>
      <c r="D1215" s="136" t="s">
        <v>216</v>
      </c>
      <c r="E1215" s="137" t="s">
        <v>2009</v>
      </c>
      <c r="F1215" s="138" t="s">
        <v>2010</v>
      </c>
      <c r="G1215" s="139" t="s">
        <v>256</v>
      </c>
      <c r="H1215" s="140">
        <v>22</v>
      </c>
      <c r="I1215" s="140"/>
      <c r="J1215" s="140">
        <f t="shared" si="287"/>
        <v>0</v>
      </c>
      <c r="K1215" s="141"/>
      <c r="L1215" s="142"/>
      <c r="M1215" s="143" t="s">
        <v>0</v>
      </c>
      <c r="N1215" s="144" t="s">
        <v>24</v>
      </c>
      <c r="O1215" s="104">
        <v>0</v>
      </c>
      <c r="P1215" s="104">
        <f t="shared" si="276"/>
        <v>0</v>
      </c>
      <c r="Q1215" s="104">
        <v>0</v>
      </c>
      <c r="R1215" s="104">
        <f t="shared" si="277"/>
        <v>0</v>
      </c>
      <c r="S1215" s="104">
        <v>0</v>
      </c>
      <c r="T1215" s="105">
        <f t="shared" si="278"/>
        <v>0</v>
      </c>
      <c r="U1215" s="20"/>
      <c r="V1215" s="20"/>
      <c r="W1215" s="20"/>
      <c r="X1215" s="20"/>
      <c r="Y1215" s="20"/>
      <c r="Z1215" s="20"/>
      <c r="AA1215" s="20"/>
      <c r="AB1215" s="20"/>
      <c r="AC1215" s="20"/>
      <c r="AD1215" s="20"/>
      <c r="AE1215" s="20"/>
      <c r="AR1215" s="106" t="s">
        <v>305</v>
      </c>
      <c r="AT1215" s="106" t="s">
        <v>216</v>
      </c>
      <c r="AU1215" s="106" t="s">
        <v>116</v>
      </c>
      <c r="AY1215" s="12" t="s">
        <v>109</v>
      </c>
      <c r="BE1215" s="107">
        <f t="shared" si="279"/>
        <v>0</v>
      </c>
      <c r="BF1215" s="107">
        <f t="shared" si="280"/>
        <v>0</v>
      </c>
      <c r="BG1215" s="107">
        <f t="shared" si="281"/>
        <v>0</v>
      </c>
      <c r="BH1215" s="107">
        <f t="shared" si="282"/>
        <v>0</v>
      </c>
      <c r="BI1215" s="107">
        <f t="shared" si="283"/>
        <v>0</v>
      </c>
      <c r="BJ1215" s="12" t="s">
        <v>116</v>
      </c>
      <c r="BK1215" s="107">
        <f t="shared" si="284"/>
        <v>0</v>
      </c>
      <c r="BL1215" s="12" t="s">
        <v>190</v>
      </c>
      <c r="BM1215" s="106" t="s">
        <v>2011</v>
      </c>
    </row>
    <row r="1216" spans="1:65" s="2" customFormat="1" ht="62.65" customHeight="1" x14ac:dyDescent="0.2">
      <c r="A1216" s="20"/>
      <c r="B1216" s="95"/>
      <c r="C1216" s="96"/>
      <c r="D1216" s="96" t="s">
        <v>111</v>
      </c>
      <c r="E1216" s="97" t="s">
        <v>2012</v>
      </c>
      <c r="F1216" s="98" t="s">
        <v>2013</v>
      </c>
      <c r="G1216" s="99" t="s">
        <v>256</v>
      </c>
      <c r="H1216" s="100">
        <v>1</v>
      </c>
      <c r="I1216" s="100"/>
      <c r="J1216" s="100">
        <f t="shared" si="275"/>
        <v>0</v>
      </c>
      <c r="K1216" s="101"/>
      <c r="L1216" s="21"/>
      <c r="M1216" s="102" t="s">
        <v>0</v>
      </c>
      <c r="N1216" s="103" t="s">
        <v>24</v>
      </c>
      <c r="O1216" s="104">
        <v>8.2680000000000007</v>
      </c>
      <c r="P1216" s="104">
        <f t="shared" si="276"/>
        <v>8.2680000000000007</v>
      </c>
      <c r="Q1216" s="104">
        <v>0</v>
      </c>
      <c r="R1216" s="104">
        <f t="shared" si="277"/>
        <v>0</v>
      </c>
      <c r="S1216" s="104">
        <v>0</v>
      </c>
      <c r="T1216" s="105">
        <f t="shared" si="278"/>
        <v>0</v>
      </c>
      <c r="U1216" s="20"/>
      <c r="V1216" s="20"/>
      <c r="W1216" s="20"/>
      <c r="X1216" s="20"/>
      <c r="Y1216" s="20"/>
      <c r="Z1216" s="20"/>
      <c r="AA1216" s="20"/>
      <c r="AB1216" s="20"/>
      <c r="AC1216" s="20"/>
      <c r="AD1216" s="20"/>
      <c r="AE1216" s="20"/>
      <c r="AR1216" s="106" t="s">
        <v>190</v>
      </c>
      <c r="AT1216" s="106" t="s">
        <v>111</v>
      </c>
      <c r="AU1216" s="106" t="s">
        <v>116</v>
      </c>
      <c r="AY1216" s="12" t="s">
        <v>109</v>
      </c>
      <c r="BE1216" s="107">
        <f t="shared" si="279"/>
        <v>0</v>
      </c>
      <c r="BF1216" s="107">
        <f t="shared" si="280"/>
        <v>0</v>
      </c>
      <c r="BG1216" s="107">
        <f t="shared" si="281"/>
        <v>0</v>
      </c>
      <c r="BH1216" s="107">
        <f t="shared" si="282"/>
        <v>0</v>
      </c>
      <c r="BI1216" s="107">
        <f t="shared" si="283"/>
        <v>0</v>
      </c>
      <c r="BJ1216" s="12" t="s">
        <v>116</v>
      </c>
      <c r="BK1216" s="107">
        <f t="shared" si="284"/>
        <v>0</v>
      </c>
      <c r="BL1216" s="12" t="s">
        <v>190</v>
      </c>
      <c r="BM1216" s="106" t="s">
        <v>2014</v>
      </c>
    </row>
    <row r="1217" spans="1:65" s="2" customFormat="1" ht="37.9" customHeight="1" x14ac:dyDescent="0.2">
      <c r="A1217" s="20"/>
      <c r="B1217" s="95"/>
      <c r="C1217" s="96">
        <v>395</v>
      </c>
      <c r="D1217" s="96" t="s">
        <v>111</v>
      </c>
      <c r="E1217" s="97" t="s">
        <v>2015</v>
      </c>
      <c r="F1217" s="98" t="s">
        <v>2016</v>
      </c>
      <c r="G1217" s="99" t="s">
        <v>256</v>
      </c>
      <c r="H1217" s="191">
        <v>1</v>
      </c>
      <c r="I1217" s="100"/>
      <c r="J1217" s="190">
        <f t="shared" ref="J1217" si="288">SUM(H1217*I1217)</f>
        <v>0</v>
      </c>
      <c r="K1217" s="101"/>
      <c r="L1217" s="21"/>
      <c r="M1217" s="102" t="s">
        <v>0</v>
      </c>
      <c r="N1217" s="103" t="s">
        <v>24</v>
      </c>
      <c r="O1217" s="104">
        <v>8.2680000000000007</v>
      </c>
      <c r="P1217" s="104">
        <f t="shared" si="276"/>
        <v>8.2680000000000007</v>
      </c>
      <c r="Q1217" s="104">
        <v>0</v>
      </c>
      <c r="R1217" s="104">
        <f t="shared" si="277"/>
        <v>0</v>
      </c>
      <c r="S1217" s="104">
        <v>0</v>
      </c>
      <c r="T1217" s="105">
        <f t="shared" si="278"/>
        <v>0</v>
      </c>
      <c r="U1217" s="20"/>
      <c r="V1217" s="20"/>
      <c r="W1217" s="20"/>
      <c r="X1217" s="20"/>
      <c r="Y1217" s="20"/>
      <c r="Z1217" s="20"/>
      <c r="AA1217" s="20"/>
      <c r="AB1217" s="20"/>
      <c r="AC1217" s="20"/>
      <c r="AD1217" s="20"/>
      <c r="AE1217" s="20"/>
      <c r="AR1217" s="106" t="s">
        <v>190</v>
      </c>
      <c r="AT1217" s="106" t="s">
        <v>111</v>
      </c>
      <c r="AU1217" s="106" t="s">
        <v>116</v>
      </c>
      <c r="AY1217" s="12" t="s">
        <v>109</v>
      </c>
      <c r="BE1217" s="107">
        <f t="shared" si="279"/>
        <v>0</v>
      </c>
      <c r="BF1217" s="107">
        <f t="shared" si="280"/>
        <v>0</v>
      </c>
      <c r="BG1217" s="107">
        <f t="shared" si="281"/>
        <v>0</v>
      </c>
      <c r="BH1217" s="107">
        <f t="shared" si="282"/>
        <v>0</v>
      </c>
      <c r="BI1217" s="107">
        <f t="shared" si="283"/>
        <v>0</v>
      </c>
      <c r="BJ1217" s="12" t="s">
        <v>116</v>
      </c>
      <c r="BK1217" s="107">
        <f t="shared" si="284"/>
        <v>0</v>
      </c>
      <c r="BL1217" s="12" t="s">
        <v>190</v>
      </c>
      <c r="BM1217" s="106" t="s">
        <v>2017</v>
      </c>
    </row>
    <row r="1218" spans="1:65" s="2" customFormat="1" ht="49.15" customHeight="1" x14ac:dyDescent="0.2">
      <c r="A1218" s="20"/>
      <c r="B1218" s="95"/>
      <c r="C1218" s="96"/>
      <c r="D1218" s="96" t="s">
        <v>111</v>
      </c>
      <c r="E1218" s="97" t="s">
        <v>2018</v>
      </c>
      <c r="F1218" s="98" t="s">
        <v>2019</v>
      </c>
      <c r="G1218" s="99" t="s">
        <v>256</v>
      </c>
      <c r="H1218" s="100">
        <v>1</v>
      </c>
      <c r="I1218" s="100"/>
      <c r="J1218" s="100">
        <f t="shared" si="275"/>
        <v>0</v>
      </c>
      <c r="K1218" s="101"/>
      <c r="L1218" s="21"/>
      <c r="M1218" s="102" t="s">
        <v>0</v>
      </c>
      <c r="N1218" s="103" t="s">
        <v>24</v>
      </c>
      <c r="O1218" s="104">
        <v>8.2680000000000007</v>
      </c>
      <c r="P1218" s="104">
        <f t="shared" si="276"/>
        <v>8.2680000000000007</v>
      </c>
      <c r="Q1218" s="104">
        <v>0</v>
      </c>
      <c r="R1218" s="104">
        <f t="shared" si="277"/>
        <v>0</v>
      </c>
      <c r="S1218" s="104">
        <v>0</v>
      </c>
      <c r="T1218" s="105">
        <f t="shared" si="278"/>
        <v>0</v>
      </c>
      <c r="U1218" s="20"/>
      <c r="V1218" s="20"/>
      <c r="W1218" s="20"/>
      <c r="X1218" s="20"/>
      <c r="Y1218" s="20"/>
      <c r="Z1218" s="20"/>
      <c r="AA1218" s="20"/>
      <c r="AB1218" s="20"/>
      <c r="AC1218" s="20"/>
      <c r="AD1218" s="20"/>
      <c r="AE1218" s="20"/>
      <c r="AR1218" s="106" t="s">
        <v>190</v>
      </c>
      <c r="AT1218" s="106" t="s">
        <v>111</v>
      </c>
      <c r="AU1218" s="106" t="s">
        <v>116</v>
      </c>
      <c r="AY1218" s="12" t="s">
        <v>109</v>
      </c>
      <c r="BE1218" s="107">
        <f t="shared" si="279"/>
        <v>0</v>
      </c>
      <c r="BF1218" s="107">
        <f t="shared" si="280"/>
        <v>0</v>
      </c>
      <c r="BG1218" s="107">
        <f t="shared" si="281"/>
        <v>0</v>
      </c>
      <c r="BH1218" s="107">
        <f t="shared" si="282"/>
        <v>0</v>
      </c>
      <c r="BI1218" s="107">
        <f t="shared" si="283"/>
        <v>0</v>
      </c>
      <c r="BJ1218" s="12" t="s">
        <v>116</v>
      </c>
      <c r="BK1218" s="107">
        <f t="shared" si="284"/>
        <v>0</v>
      </c>
      <c r="BL1218" s="12" t="s">
        <v>190</v>
      </c>
      <c r="BM1218" s="106" t="s">
        <v>2020</v>
      </c>
    </row>
    <row r="1219" spans="1:65" s="2" customFormat="1" ht="44.25" customHeight="1" x14ac:dyDescent="0.2">
      <c r="A1219" s="20"/>
      <c r="B1219" s="95"/>
      <c r="C1219" s="96">
        <v>396</v>
      </c>
      <c r="D1219" s="96" t="s">
        <v>111</v>
      </c>
      <c r="E1219" s="97" t="s">
        <v>2021</v>
      </c>
      <c r="F1219" s="98" t="s">
        <v>2022</v>
      </c>
      <c r="G1219" s="99" t="s">
        <v>256</v>
      </c>
      <c r="H1219" s="100">
        <v>1</v>
      </c>
      <c r="I1219" s="100"/>
      <c r="J1219" s="190">
        <f t="shared" ref="J1219:J1220" si="289">SUM(H1219*I1219)</f>
        <v>0</v>
      </c>
      <c r="K1219" s="101"/>
      <c r="L1219" s="21"/>
      <c r="M1219" s="102" t="s">
        <v>0</v>
      </c>
      <c r="N1219" s="103" t="s">
        <v>24</v>
      </c>
      <c r="O1219" s="104">
        <v>0</v>
      </c>
      <c r="P1219" s="104">
        <f t="shared" si="276"/>
        <v>0</v>
      </c>
      <c r="Q1219" s="104">
        <v>0</v>
      </c>
      <c r="R1219" s="104">
        <f t="shared" si="277"/>
        <v>0</v>
      </c>
      <c r="S1219" s="104">
        <v>0</v>
      </c>
      <c r="T1219" s="105">
        <f t="shared" si="278"/>
        <v>0</v>
      </c>
      <c r="U1219" s="20"/>
      <c r="V1219" s="20"/>
      <c r="W1219" s="20"/>
      <c r="X1219" s="20"/>
      <c r="Y1219" s="20"/>
      <c r="Z1219" s="20"/>
      <c r="AA1219" s="20"/>
      <c r="AB1219" s="20"/>
      <c r="AC1219" s="20"/>
      <c r="AD1219" s="20"/>
      <c r="AE1219" s="20"/>
      <c r="AR1219" s="106" t="s">
        <v>190</v>
      </c>
      <c r="AT1219" s="106" t="s">
        <v>111</v>
      </c>
      <c r="AU1219" s="106" t="s">
        <v>116</v>
      </c>
      <c r="AY1219" s="12" t="s">
        <v>109</v>
      </c>
      <c r="BE1219" s="107">
        <f t="shared" si="279"/>
        <v>0</v>
      </c>
      <c r="BF1219" s="107">
        <f t="shared" si="280"/>
        <v>0</v>
      </c>
      <c r="BG1219" s="107">
        <f t="shared" si="281"/>
        <v>0</v>
      </c>
      <c r="BH1219" s="107">
        <f t="shared" si="282"/>
        <v>0</v>
      </c>
      <c r="BI1219" s="107">
        <f t="shared" si="283"/>
        <v>0</v>
      </c>
      <c r="BJ1219" s="12" t="s">
        <v>116</v>
      </c>
      <c r="BK1219" s="107">
        <f t="shared" si="284"/>
        <v>0</v>
      </c>
      <c r="BL1219" s="12" t="s">
        <v>190</v>
      </c>
      <c r="BM1219" s="106" t="s">
        <v>2023</v>
      </c>
    </row>
    <row r="1220" spans="1:65" s="2" customFormat="1" ht="44.25" customHeight="1" x14ac:dyDescent="0.2">
      <c r="A1220" s="20"/>
      <c r="B1220" s="95"/>
      <c r="C1220" s="96">
        <v>397</v>
      </c>
      <c r="D1220" s="96" t="s">
        <v>111</v>
      </c>
      <c r="E1220" s="97" t="s">
        <v>2024</v>
      </c>
      <c r="F1220" s="98" t="s">
        <v>2025</v>
      </c>
      <c r="G1220" s="99" t="s">
        <v>256</v>
      </c>
      <c r="H1220" s="100">
        <v>2</v>
      </c>
      <c r="I1220" s="100"/>
      <c r="J1220" s="190">
        <f t="shared" si="289"/>
        <v>0</v>
      </c>
      <c r="K1220" s="101"/>
      <c r="L1220" s="21"/>
      <c r="M1220" s="102" t="s">
        <v>0</v>
      </c>
      <c r="N1220" s="103" t="s">
        <v>24</v>
      </c>
      <c r="O1220" s="104">
        <v>0</v>
      </c>
      <c r="P1220" s="104">
        <f t="shared" si="276"/>
        <v>0</v>
      </c>
      <c r="Q1220" s="104">
        <v>0</v>
      </c>
      <c r="R1220" s="104">
        <f t="shared" si="277"/>
        <v>0</v>
      </c>
      <c r="S1220" s="104">
        <v>0</v>
      </c>
      <c r="T1220" s="105">
        <f t="shared" si="278"/>
        <v>0</v>
      </c>
      <c r="U1220" s="20"/>
      <c r="V1220" s="20"/>
      <c r="W1220" s="20"/>
      <c r="X1220" s="20"/>
      <c r="Y1220" s="20"/>
      <c r="Z1220" s="20"/>
      <c r="AA1220" s="20"/>
      <c r="AB1220" s="20"/>
      <c r="AC1220" s="20"/>
      <c r="AD1220" s="20"/>
      <c r="AE1220" s="20"/>
      <c r="AR1220" s="106" t="s">
        <v>190</v>
      </c>
      <c r="AT1220" s="106" t="s">
        <v>111</v>
      </c>
      <c r="AU1220" s="106" t="s">
        <v>116</v>
      </c>
      <c r="AY1220" s="12" t="s">
        <v>109</v>
      </c>
      <c r="BE1220" s="107">
        <f t="shared" si="279"/>
        <v>0</v>
      </c>
      <c r="BF1220" s="107">
        <f t="shared" si="280"/>
        <v>0</v>
      </c>
      <c r="BG1220" s="107">
        <f t="shared" si="281"/>
        <v>0</v>
      </c>
      <c r="BH1220" s="107">
        <f t="shared" si="282"/>
        <v>0</v>
      </c>
      <c r="BI1220" s="107">
        <f t="shared" si="283"/>
        <v>0</v>
      </c>
      <c r="BJ1220" s="12" t="s">
        <v>116</v>
      </c>
      <c r="BK1220" s="107">
        <f t="shared" si="284"/>
        <v>0</v>
      </c>
      <c r="BL1220" s="12" t="s">
        <v>190</v>
      </c>
      <c r="BM1220" s="106" t="s">
        <v>2026</v>
      </c>
    </row>
    <row r="1221" spans="1:65" s="2" customFormat="1" ht="37.9" customHeight="1" x14ac:dyDescent="0.2">
      <c r="A1221" s="20"/>
      <c r="B1221" s="95"/>
      <c r="C1221" s="96"/>
      <c r="D1221" s="96" t="s">
        <v>111</v>
      </c>
      <c r="E1221" s="97" t="s">
        <v>2027</v>
      </c>
      <c r="F1221" s="98" t="s">
        <v>2028</v>
      </c>
      <c r="G1221" s="99" t="s">
        <v>256</v>
      </c>
      <c r="H1221" s="100">
        <v>1</v>
      </c>
      <c r="I1221" s="100"/>
      <c r="J1221" s="100">
        <f t="shared" si="275"/>
        <v>0</v>
      </c>
      <c r="K1221" s="101"/>
      <c r="L1221" s="21"/>
      <c r="M1221" s="102" t="s">
        <v>0</v>
      </c>
      <c r="N1221" s="103" t="s">
        <v>24</v>
      </c>
      <c r="O1221" s="104">
        <v>8.2680000000000007</v>
      </c>
      <c r="P1221" s="104">
        <f t="shared" si="276"/>
        <v>8.2680000000000007</v>
      </c>
      <c r="Q1221" s="104">
        <v>0</v>
      </c>
      <c r="R1221" s="104">
        <f t="shared" si="277"/>
        <v>0</v>
      </c>
      <c r="S1221" s="104">
        <v>0</v>
      </c>
      <c r="T1221" s="105">
        <f t="shared" si="278"/>
        <v>0</v>
      </c>
      <c r="U1221" s="20"/>
      <c r="V1221" s="20"/>
      <c r="W1221" s="20"/>
      <c r="X1221" s="20"/>
      <c r="Y1221" s="20"/>
      <c r="Z1221" s="20"/>
      <c r="AA1221" s="20"/>
      <c r="AB1221" s="20"/>
      <c r="AC1221" s="20"/>
      <c r="AD1221" s="20"/>
      <c r="AE1221" s="20"/>
      <c r="AR1221" s="106" t="s">
        <v>190</v>
      </c>
      <c r="AT1221" s="106" t="s">
        <v>111</v>
      </c>
      <c r="AU1221" s="106" t="s">
        <v>116</v>
      </c>
      <c r="AY1221" s="12" t="s">
        <v>109</v>
      </c>
      <c r="BE1221" s="107">
        <f t="shared" si="279"/>
        <v>0</v>
      </c>
      <c r="BF1221" s="107">
        <f t="shared" si="280"/>
        <v>0</v>
      </c>
      <c r="BG1221" s="107">
        <f t="shared" si="281"/>
        <v>0</v>
      </c>
      <c r="BH1221" s="107">
        <f t="shared" si="282"/>
        <v>0</v>
      </c>
      <c r="BI1221" s="107">
        <f t="shared" si="283"/>
        <v>0</v>
      </c>
      <c r="BJ1221" s="12" t="s">
        <v>116</v>
      </c>
      <c r="BK1221" s="107">
        <f t="shared" si="284"/>
        <v>0</v>
      </c>
      <c r="BL1221" s="12" t="s">
        <v>190</v>
      </c>
      <c r="BM1221" s="106" t="s">
        <v>2029</v>
      </c>
    </row>
    <row r="1222" spans="1:65" s="2" customFormat="1" ht="24.2" customHeight="1" x14ac:dyDescent="0.2">
      <c r="A1222" s="20"/>
      <c r="B1222" s="95"/>
      <c r="C1222" s="96"/>
      <c r="D1222" s="96" t="s">
        <v>111</v>
      </c>
      <c r="E1222" s="97" t="s">
        <v>2030</v>
      </c>
      <c r="F1222" s="98" t="s">
        <v>2031</v>
      </c>
      <c r="G1222" s="99" t="s">
        <v>219</v>
      </c>
      <c r="H1222" s="100">
        <v>900</v>
      </c>
      <c r="I1222" s="100"/>
      <c r="J1222" s="100">
        <f t="shared" si="275"/>
        <v>0</v>
      </c>
      <c r="K1222" s="101"/>
      <c r="L1222" s="21"/>
      <c r="M1222" s="102" t="s">
        <v>0</v>
      </c>
      <c r="N1222" s="103" t="s">
        <v>24</v>
      </c>
      <c r="O1222" s="104">
        <v>8.2000000000000003E-2</v>
      </c>
      <c r="P1222" s="104">
        <f t="shared" si="276"/>
        <v>73.8</v>
      </c>
      <c r="Q1222" s="104">
        <v>0</v>
      </c>
      <c r="R1222" s="104">
        <f t="shared" si="277"/>
        <v>0</v>
      </c>
      <c r="S1222" s="104">
        <v>0</v>
      </c>
      <c r="T1222" s="105">
        <f t="shared" si="278"/>
        <v>0</v>
      </c>
      <c r="U1222" s="20"/>
      <c r="V1222" s="20"/>
      <c r="W1222" s="20"/>
      <c r="X1222" s="20"/>
      <c r="Y1222" s="20"/>
      <c r="Z1222" s="20"/>
      <c r="AA1222" s="20"/>
      <c r="AB1222" s="20"/>
      <c r="AC1222" s="20"/>
      <c r="AD1222" s="20"/>
      <c r="AE1222" s="20"/>
      <c r="AR1222" s="106" t="s">
        <v>190</v>
      </c>
      <c r="AT1222" s="106" t="s">
        <v>111</v>
      </c>
      <c r="AU1222" s="106" t="s">
        <v>116</v>
      </c>
      <c r="AY1222" s="12" t="s">
        <v>109</v>
      </c>
      <c r="BE1222" s="107">
        <f t="shared" si="279"/>
        <v>0</v>
      </c>
      <c r="BF1222" s="107">
        <f t="shared" si="280"/>
        <v>0</v>
      </c>
      <c r="BG1222" s="107">
        <f t="shared" si="281"/>
        <v>0</v>
      </c>
      <c r="BH1222" s="107">
        <f t="shared" si="282"/>
        <v>0</v>
      </c>
      <c r="BI1222" s="107">
        <f t="shared" si="283"/>
        <v>0</v>
      </c>
      <c r="BJ1222" s="12" t="s">
        <v>116</v>
      </c>
      <c r="BK1222" s="107">
        <f t="shared" si="284"/>
        <v>0</v>
      </c>
      <c r="BL1222" s="12" t="s">
        <v>190</v>
      </c>
      <c r="BM1222" s="106" t="s">
        <v>2032</v>
      </c>
    </row>
    <row r="1223" spans="1:65" s="2" customFormat="1" ht="16.5" customHeight="1" x14ac:dyDescent="0.2">
      <c r="A1223" s="20"/>
      <c r="B1223" s="95"/>
      <c r="C1223" s="136"/>
      <c r="D1223" s="136" t="s">
        <v>216</v>
      </c>
      <c r="E1223" s="137" t="s">
        <v>2033</v>
      </c>
      <c r="F1223" s="138" t="s">
        <v>2034</v>
      </c>
      <c r="G1223" s="139" t="s">
        <v>256</v>
      </c>
      <c r="H1223" s="140">
        <v>1300</v>
      </c>
      <c r="I1223" s="140"/>
      <c r="J1223" s="140">
        <f t="shared" si="275"/>
        <v>0</v>
      </c>
      <c r="K1223" s="141"/>
      <c r="L1223" s="142"/>
      <c r="M1223" s="143" t="s">
        <v>0</v>
      </c>
      <c r="N1223" s="144" t="s">
        <v>24</v>
      </c>
      <c r="O1223" s="104">
        <v>0</v>
      </c>
      <c r="P1223" s="104">
        <f t="shared" si="276"/>
        <v>0</v>
      </c>
      <c r="Q1223" s="104">
        <v>7.2000000000000005E-4</v>
      </c>
      <c r="R1223" s="104">
        <f t="shared" si="277"/>
        <v>0.93600000000000005</v>
      </c>
      <c r="S1223" s="104">
        <v>0</v>
      </c>
      <c r="T1223" s="105">
        <f t="shared" si="278"/>
        <v>0</v>
      </c>
      <c r="U1223" s="20"/>
      <c r="V1223" s="20"/>
      <c r="W1223" s="20"/>
      <c r="X1223" s="20"/>
      <c r="Y1223" s="20"/>
      <c r="Z1223" s="20"/>
      <c r="AA1223" s="20"/>
      <c r="AB1223" s="20"/>
      <c r="AC1223" s="20"/>
      <c r="AD1223" s="20"/>
      <c r="AE1223" s="20"/>
      <c r="AR1223" s="106" t="s">
        <v>305</v>
      </c>
      <c r="AT1223" s="106" t="s">
        <v>216</v>
      </c>
      <c r="AU1223" s="106" t="s">
        <v>116</v>
      </c>
      <c r="AY1223" s="12" t="s">
        <v>109</v>
      </c>
      <c r="BE1223" s="107">
        <f t="shared" si="279"/>
        <v>0</v>
      </c>
      <c r="BF1223" s="107">
        <f t="shared" si="280"/>
        <v>0</v>
      </c>
      <c r="BG1223" s="107">
        <f t="shared" si="281"/>
        <v>0</v>
      </c>
      <c r="BH1223" s="107">
        <f t="shared" si="282"/>
        <v>0</v>
      </c>
      <c r="BI1223" s="107">
        <f t="shared" si="283"/>
        <v>0</v>
      </c>
      <c r="BJ1223" s="12" t="s">
        <v>116</v>
      </c>
      <c r="BK1223" s="107">
        <f t="shared" si="284"/>
        <v>0</v>
      </c>
      <c r="BL1223" s="12" t="s">
        <v>190</v>
      </c>
      <c r="BM1223" s="106" t="s">
        <v>2035</v>
      </c>
    </row>
    <row r="1224" spans="1:65" s="2" customFormat="1" ht="24.2" customHeight="1" x14ac:dyDescent="0.2">
      <c r="A1224" s="20"/>
      <c r="B1224" s="95"/>
      <c r="C1224" s="96"/>
      <c r="D1224" s="96" t="s">
        <v>111</v>
      </c>
      <c r="E1224" s="97" t="s">
        <v>2036</v>
      </c>
      <c r="F1224" s="98" t="s">
        <v>2037</v>
      </c>
      <c r="G1224" s="99" t="s">
        <v>2038</v>
      </c>
      <c r="H1224" s="100">
        <v>1.2749999999999999</v>
      </c>
      <c r="I1224" s="100"/>
      <c r="J1224" s="100">
        <f t="shared" si="275"/>
        <v>0</v>
      </c>
      <c r="K1224" s="101"/>
      <c r="L1224" s="21"/>
      <c r="M1224" s="102" t="s">
        <v>0</v>
      </c>
      <c r="N1224" s="103" t="s">
        <v>24</v>
      </c>
      <c r="O1224" s="104">
        <v>4.694</v>
      </c>
      <c r="P1224" s="104">
        <f t="shared" si="276"/>
        <v>5.9848499999999998</v>
      </c>
      <c r="Q1224" s="104">
        <v>0</v>
      </c>
      <c r="R1224" s="104">
        <f t="shared" si="277"/>
        <v>0</v>
      </c>
      <c r="S1224" s="104">
        <v>0</v>
      </c>
      <c r="T1224" s="105">
        <f t="shared" si="278"/>
        <v>0</v>
      </c>
      <c r="U1224" s="20"/>
      <c r="V1224" s="20"/>
      <c r="W1224" s="20"/>
      <c r="X1224" s="20"/>
      <c r="Y1224" s="20"/>
      <c r="Z1224" s="20"/>
      <c r="AA1224" s="20"/>
      <c r="AB1224" s="20"/>
      <c r="AC1224" s="20"/>
      <c r="AD1224" s="20"/>
      <c r="AE1224" s="20"/>
      <c r="AR1224" s="106" t="s">
        <v>190</v>
      </c>
      <c r="AT1224" s="106" t="s">
        <v>111</v>
      </c>
      <c r="AU1224" s="106" t="s">
        <v>116</v>
      </c>
      <c r="AY1224" s="12" t="s">
        <v>109</v>
      </c>
      <c r="BE1224" s="107">
        <f t="shared" si="279"/>
        <v>0</v>
      </c>
      <c r="BF1224" s="107">
        <f t="shared" si="280"/>
        <v>0</v>
      </c>
      <c r="BG1224" s="107">
        <f t="shared" si="281"/>
        <v>0</v>
      </c>
      <c r="BH1224" s="107">
        <f t="shared" si="282"/>
        <v>0</v>
      </c>
      <c r="BI1224" s="107">
        <f t="shared" si="283"/>
        <v>0</v>
      </c>
      <c r="BJ1224" s="12" t="s">
        <v>116</v>
      </c>
      <c r="BK1224" s="107">
        <f t="shared" si="284"/>
        <v>0</v>
      </c>
      <c r="BL1224" s="12" t="s">
        <v>190</v>
      </c>
      <c r="BM1224" s="106" t="s">
        <v>2039</v>
      </c>
    </row>
    <row r="1225" spans="1:65" s="8" customFormat="1" x14ac:dyDescent="0.2">
      <c r="B1225" s="108"/>
      <c r="D1225" s="109" t="s">
        <v>117</v>
      </c>
      <c r="E1225" s="110" t="s">
        <v>0</v>
      </c>
      <c r="F1225" s="111" t="s">
        <v>241</v>
      </c>
      <c r="H1225" s="110" t="s">
        <v>0</v>
      </c>
      <c r="I1225" s="181"/>
      <c r="J1225" s="181"/>
      <c r="L1225" s="108"/>
      <c r="M1225" s="112"/>
      <c r="N1225" s="113"/>
      <c r="O1225" s="113"/>
      <c r="P1225" s="113"/>
      <c r="Q1225" s="113"/>
      <c r="R1225" s="113"/>
      <c r="S1225" s="113"/>
      <c r="T1225" s="114"/>
      <c r="AT1225" s="110" t="s">
        <v>117</v>
      </c>
      <c r="AU1225" s="110" t="s">
        <v>116</v>
      </c>
      <c r="AV1225" s="8" t="s">
        <v>42</v>
      </c>
      <c r="AW1225" s="8" t="s">
        <v>15</v>
      </c>
      <c r="AX1225" s="8" t="s">
        <v>41</v>
      </c>
      <c r="AY1225" s="110" t="s">
        <v>109</v>
      </c>
    </row>
    <row r="1226" spans="1:65" s="9" customFormat="1" x14ac:dyDescent="0.2">
      <c r="B1226" s="115"/>
      <c r="D1226" s="109" t="s">
        <v>117</v>
      </c>
      <c r="E1226" s="116" t="s">
        <v>0</v>
      </c>
      <c r="F1226" s="117" t="s">
        <v>2040</v>
      </c>
      <c r="H1226" s="118">
        <v>0.9</v>
      </c>
      <c r="I1226" s="118"/>
      <c r="J1226" s="118"/>
      <c r="L1226" s="115"/>
      <c r="M1226" s="119"/>
      <c r="N1226" s="120"/>
      <c r="O1226" s="120"/>
      <c r="P1226" s="120"/>
      <c r="Q1226" s="120"/>
      <c r="R1226" s="120"/>
      <c r="S1226" s="120"/>
      <c r="T1226" s="121"/>
      <c r="AT1226" s="116" t="s">
        <v>117</v>
      </c>
      <c r="AU1226" s="116" t="s">
        <v>116</v>
      </c>
      <c r="AV1226" s="9" t="s">
        <v>116</v>
      </c>
      <c r="AW1226" s="9" t="s">
        <v>15</v>
      </c>
      <c r="AX1226" s="9" t="s">
        <v>41</v>
      </c>
      <c r="AY1226" s="116" t="s">
        <v>109</v>
      </c>
    </row>
    <row r="1227" spans="1:65" s="9" customFormat="1" x14ac:dyDescent="0.2">
      <c r="B1227" s="115"/>
      <c r="D1227" s="109" t="s">
        <v>117</v>
      </c>
      <c r="E1227" s="116" t="s">
        <v>0</v>
      </c>
      <c r="F1227" s="117" t="s">
        <v>2041</v>
      </c>
      <c r="H1227" s="118">
        <v>0.375</v>
      </c>
      <c r="I1227" s="118"/>
      <c r="J1227" s="118"/>
      <c r="L1227" s="115"/>
      <c r="M1227" s="119"/>
      <c r="N1227" s="120"/>
      <c r="O1227" s="120"/>
      <c r="P1227" s="120"/>
      <c r="Q1227" s="120"/>
      <c r="R1227" s="120"/>
      <c r="S1227" s="120"/>
      <c r="T1227" s="121"/>
      <c r="AT1227" s="116" t="s">
        <v>117</v>
      </c>
      <c r="AU1227" s="116" t="s">
        <v>116</v>
      </c>
      <c r="AV1227" s="9" t="s">
        <v>116</v>
      </c>
      <c r="AW1227" s="9" t="s">
        <v>15</v>
      </c>
      <c r="AX1227" s="9" t="s">
        <v>41</v>
      </c>
      <c r="AY1227" s="116" t="s">
        <v>109</v>
      </c>
    </row>
    <row r="1228" spans="1:65" s="10" customFormat="1" x14ac:dyDescent="0.2">
      <c r="B1228" s="122"/>
      <c r="D1228" s="109" t="s">
        <v>117</v>
      </c>
      <c r="E1228" s="123" t="s">
        <v>0</v>
      </c>
      <c r="F1228" s="124" t="s">
        <v>470</v>
      </c>
      <c r="H1228" s="125">
        <v>1.2749999999999999</v>
      </c>
      <c r="I1228" s="125"/>
      <c r="J1228" s="125"/>
      <c r="L1228" s="122"/>
      <c r="M1228" s="126"/>
      <c r="N1228" s="127"/>
      <c r="O1228" s="127"/>
      <c r="P1228" s="127"/>
      <c r="Q1228" s="127"/>
      <c r="R1228" s="127"/>
      <c r="S1228" s="127"/>
      <c r="T1228" s="128"/>
      <c r="AT1228" s="123" t="s">
        <v>117</v>
      </c>
      <c r="AU1228" s="123" t="s">
        <v>116</v>
      </c>
      <c r="AV1228" s="10" t="s">
        <v>115</v>
      </c>
      <c r="AW1228" s="10" t="s">
        <v>15</v>
      </c>
      <c r="AX1228" s="10" t="s">
        <v>42</v>
      </c>
      <c r="AY1228" s="123" t="s">
        <v>109</v>
      </c>
    </row>
    <row r="1229" spans="1:65" s="2" customFormat="1" ht="33" customHeight="1" x14ac:dyDescent="0.2">
      <c r="A1229" s="20"/>
      <c r="B1229" s="95"/>
      <c r="C1229" s="96">
        <v>398</v>
      </c>
      <c r="D1229" s="96" t="s">
        <v>111</v>
      </c>
      <c r="E1229" s="97" t="s">
        <v>2042</v>
      </c>
      <c r="F1229" s="98" t="s">
        <v>2043</v>
      </c>
      <c r="G1229" s="99" t="s">
        <v>950</v>
      </c>
      <c r="H1229" s="100">
        <v>1.8</v>
      </c>
      <c r="I1229" s="100"/>
      <c r="J1229" s="100">
        <f>ROUND(I1229*H1229,2)</f>
        <v>0</v>
      </c>
      <c r="K1229" s="101"/>
      <c r="L1229" s="21"/>
      <c r="M1229" s="102" t="s">
        <v>0</v>
      </c>
      <c r="N1229" s="103" t="s">
        <v>24</v>
      </c>
      <c r="O1229" s="104">
        <v>0</v>
      </c>
      <c r="P1229" s="104">
        <f>O1229*H1229</f>
        <v>0</v>
      </c>
      <c r="Q1229" s="104">
        <v>0</v>
      </c>
      <c r="R1229" s="104">
        <f>Q1229*H1229</f>
        <v>0</v>
      </c>
      <c r="S1229" s="104">
        <v>0</v>
      </c>
      <c r="T1229" s="105">
        <f>S1229*H1229</f>
        <v>0</v>
      </c>
      <c r="U1229" s="20"/>
      <c r="V1229" s="20"/>
      <c r="W1229" s="20"/>
      <c r="X1229" s="20"/>
      <c r="Y1229" s="20"/>
      <c r="Z1229" s="20"/>
      <c r="AA1229" s="20"/>
      <c r="AB1229" s="20"/>
      <c r="AC1229" s="20"/>
      <c r="AD1229" s="20"/>
      <c r="AE1229" s="20"/>
      <c r="AR1229" s="106" t="s">
        <v>190</v>
      </c>
      <c r="AT1229" s="106" t="s">
        <v>111</v>
      </c>
      <c r="AU1229" s="106" t="s">
        <v>116</v>
      </c>
      <c r="AY1229" s="12" t="s">
        <v>109</v>
      </c>
      <c r="BE1229" s="107">
        <f>IF(N1229="základná",J1229,0)</f>
        <v>0</v>
      </c>
      <c r="BF1229" s="107">
        <f>IF(N1229="znížená",J1229,0)</f>
        <v>0</v>
      </c>
      <c r="BG1229" s="107">
        <f>IF(N1229="zákl. prenesená",J1229,0)</f>
        <v>0</v>
      </c>
      <c r="BH1229" s="107">
        <f>IF(N1229="zníž. prenesená",J1229,0)</f>
        <v>0</v>
      </c>
      <c r="BI1229" s="107">
        <f>IF(N1229="nulová",J1229,0)</f>
        <v>0</v>
      </c>
      <c r="BJ1229" s="12" t="s">
        <v>116</v>
      </c>
      <c r="BK1229" s="107">
        <f>ROUND(I1229*H1229,2)</f>
        <v>0</v>
      </c>
      <c r="BL1229" s="12" t="s">
        <v>190</v>
      </c>
      <c r="BM1229" s="106" t="s">
        <v>2044</v>
      </c>
    </row>
    <row r="1230" spans="1:65" s="2" customFormat="1" ht="37.9" customHeight="1" x14ac:dyDescent="0.2">
      <c r="A1230" s="20"/>
      <c r="B1230" s="95"/>
      <c r="C1230" s="96"/>
      <c r="D1230" s="96" t="s">
        <v>111</v>
      </c>
      <c r="E1230" s="97" t="s">
        <v>2045</v>
      </c>
      <c r="F1230" s="98" t="s">
        <v>2046</v>
      </c>
      <c r="G1230" s="99" t="s">
        <v>950</v>
      </c>
      <c r="H1230" s="100">
        <v>1.1000000000000001</v>
      </c>
      <c r="I1230" s="100"/>
      <c r="J1230" s="100">
        <f>ROUND(I1230*H1230,2)</f>
        <v>0</v>
      </c>
      <c r="K1230" s="101"/>
      <c r="L1230" s="21"/>
      <c r="M1230" s="102" t="s">
        <v>0</v>
      </c>
      <c r="N1230" s="103" t="s">
        <v>24</v>
      </c>
      <c r="O1230" s="104">
        <v>0</v>
      </c>
      <c r="P1230" s="104">
        <f>O1230*H1230</f>
        <v>0</v>
      </c>
      <c r="Q1230" s="104">
        <v>0</v>
      </c>
      <c r="R1230" s="104">
        <f>Q1230*H1230</f>
        <v>0</v>
      </c>
      <c r="S1230" s="104">
        <v>0</v>
      </c>
      <c r="T1230" s="105">
        <f>S1230*H1230</f>
        <v>0</v>
      </c>
      <c r="U1230" s="20"/>
      <c r="V1230" s="20"/>
      <c r="W1230" s="20"/>
      <c r="X1230" s="20"/>
      <c r="Y1230" s="20"/>
      <c r="Z1230" s="20"/>
      <c r="AA1230" s="20"/>
      <c r="AB1230" s="20"/>
      <c r="AC1230" s="20"/>
      <c r="AD1230" s="20"/>
      <c r="AE1230" s="20"/>
      <c r="AR1230" s="106" t="s">
        <v>190</v>
      </c>
      <c r="AT1230" s="106" t="s">
        <v>111</v>
      </c>
      <c r="AU1230" s="106" t="s">
        <v>116</v>
      </c>
      <c r="AY1230" s="12" t="s">
        <v>109</v>
      </c>
      <c r="BE1230" s="107">
        <f>IF(N1230="základná",J1230,0)</f>
        <v>0</v>
      </c>
      <c r="BF1230" s="107">
        <f>IF(N1230="znížená",J1230,0)</f>
        <v>0</v>
      </c>
      <c r="BG1230" s="107">
        <f>IF(N1230="zákl. prenesená",J1230,0)</f>
        <v>0</v>
      </c>
      <c r="BH1230" s="107">
        <f>IF(N1230="zníž. prenesená",J1230,0)</f>
        <v>0</v>
      </c>
      <c r="BI1230" s="107">
        <f>IF(N1230="nulová",J1230,0)</f>
        <v>0</v>
      </c>
      <c r="BJ1230" s="12" t="s">
        <v>116</v>
      </c>
      <c r="BK1230" s="107">
        <f>ROUND(I1230*H1230,2)</f>
        <v>0</v>
      </c>
      <c r="BL1230" s="12" t="s">
        <v>190</v>
      </c>
      <c r="BM1230" s="106" t="s">
        <v>2047</v>
      </c>
    </row>
    <row r="1231" spans="1:65" s="7" customFormat="1" ht="22.9" customHeight="1" x14ac:dyDescent="0.2">
      <c r="B1231" s="85"/>
      <c r="D1231" s="86" t="s">
        <v>40</v>
      </c>
      <c r="E1231" s="162" t="s">
        <v>1975</v>
      </c>
      <c r="F1231" s="162" t="s">
        <v>2048</v>
      </c>
      <c r="I1231" s="178"/>
      <c r="J1231" s="180">
        <f>SUM(J1232:J1244)</f>
        <v>0</v>
      </c>
      <c r="L1231" s="85"/>
      <c r="M1231" s="88"/>
      <c r="N1231" s="89"/>
      <c r="O1231" s="89"/>
      <c r="P1231" s="90">
        <f>SUM(P1232:P1241)</f>
        <v>0</v>
      </c>
      <c r="Q1231" s="89"/>
      <c r="R1231" s="90">
        <f>SUM(R1232:R1241)</f>
        <v>0</v>
      </c>
      <c r="S1231" s="89"/>
      <c r="T1231" s="91">
        <f>SUM(T1232:T1241)</f>
        <v>0</v>
      </c>
      <c r="AR1231" s="86" t="s">
        <v>116</v>
      </c>
      <c r="AT1231" s="92" t="s">
        <v>40</v>
      </c>
      <c r="AU1231" s="92" t="s">
        <v>42</v>
      </c>
      <c r="AY1231" s="86" t="s">
        <v>109</v>
      </c>
      <c r="BK1231" s="93">
        <f>SUM(BK1232:BK1241)</f>
        <v>0</v>
      </c>
    </row>
    <row r="1232" spans="1:65" s="2" customFormat="1" ht="24.2" customHeight="1" x14ac:dyDescent="0.2">
      <c r="A1232" s="20"/>
      <c r="B1232" s="95"/>
      <c r="C1232" s="96">
        <v>399</v>
      </c>
      <c r="D1232" s="96" t="s">
        <v>111</v>
      </c>
      <c r="E1232" s="97" t="s">
        <v>2049</v>
      </c>
      <c r="F1232" s="98" t="s">
        <v>2050</v>
      </c>
      <c r="G1232" s="99" t="s">
        <v>214</v>
      </c>
      <c r="H1232" s="100">
        <v>84.44</v>
      </c>
      <c r="I1232" s="100"/>
      <c r="J1232" s="190">
        <f t="shared" ref="J1232" si="290">SUM(H1232*I1232)</f>
        <v>0</v>
      </c>
      <c r="K1232" s="101"/>
      <c r="L1232" s="21"/>
      <c r="M1232" s="102" t="s">
        <v>0</v>
      </c>
      <c r="N1232" s="103" t="s">
        <v>24</v>
      </c>
      <c r="O1232" s="104">
        <v>0</v>
      </c>
      <c r="P1232" s="104">
        <f>O1232*H1232</f>
        <v>0</v>
      </c>
      <c r="Q1232" s="104">
        <v>0</v>
      </c>
      <c r="R1232" s="104">
        <f>Q1232*H1232</f>
        <v>0</v>
      </c>
      <c r="S1232" s="104">
        <v>0</v>
      </c>
      <c r="T1232" s="105">
        <f>S1232*H1232</f>
        <v>0</v>
      </c>
      <c r="U1232" s="20"/>
      <c r="V1232" s="20"/>
      <c r="W1232" s="20"/>
      <c r="X1232" s="20"/>
      <c r="Y1232" s="20"/>
      <c r="Z1232" s="20"/>
      <c r="AA1232" s="20"/>
      <c r="AB1232" s="20"/>
      <c r="AC1232" s="20"/>
      <c r="AD1232" s="20"/>
      <c r="AE1232" s="20"/>
      <c r="AR1232" s="106" t="s">
        <v>190</v>
      </c>
      <c r="AT1232" s="106" t="s">
        <v>111</v>
      </c>
      <c r="AU1232" s="106" t="s">
        <v>116</v>
      </c>
      <c r="AY1232" s="12" t="s">
        <v>109</v>
      </c>
      <c r="BE1232" s="107">
        <f>IF(N1232="základná",J1232,0)</f>
        <v>0</v>
      </c>
      <c r="BF1232" s="107">
        <f>IF(N1232="znížená",J1232,0)</f>
        <v>0</v>
      </c>
      <c r="BG1232" s="107">
        <f>IF(N1232="zákl. prenesená",J1232,0)</f>
        <v>0</v>
      </c>
      <c r="BH1232" s="107">
        <f>IF(N1232="zníž. prenesená",J1232,0)</f>
        <v>0</v>
      </c>
      <c r="BI1232" s="107">
        <f>IF(N1232="nulová",J1232,0)</f>
        <v>0</v>
      </c>
      <c r="BJ1232" s="12" t="s">
        <v>116</v>
      </c>
      <c r="BK1232" s="107">
        <f>ROUND(I1232*H1232,2)</f>
        <v>0</v>
      </c>
      <c r="BL1232" s="12" t="s">
        <v>190</v>
      </c>
      <c r="BM1232" s="106" t="s">
        <v>2051</v>
      </c>
    </row>
    <row r="1233" spans="1:65" s="8" customFormat="1" x14ac:dyDescent="0.2">
      <c r="B1233" s="108"/>
      <c r="D1233" s="109" t="s">
        <v>117</v>
      </c>
      <c r="E1233" s="110" t="s">
        <v>0</v>
      </c>
      <c r="F1233" s="111" t="s">
        <v>2052</v>
      </c>
      <c r="H1233" s="110" t="s">
        <v>0</v>
      </c>
      <c r="I1233" s="181"/>
      <c r="J1233" s="181"/>
      <c r="L1233" s="108"/>
      <c r="M1233" s="112"/>
      <c r="N1233" s="113"/>
      <c r="O1233" s="113"/>
      <c r="P1233" s="113"/>
      <c r="Q1233" s="113"/>
      <c r="R1233" s="113"/>
      <c r="S1233" s="113"/>
      <c r="T1233" s="114"/>
      <c r="AT1233" s="110" t="s">
        <v>117</v>
      </c>
      <c r="AU1233" s="110" t="s">
        <v>116</v>
      </c>
      <c r="AV1233" s="8" t="s">
        <v>42</v>
      </c>
      <c r="AW1233" s="8" t="s">
        <v>15</v>
      </c>
      <c r="AX1233" s="8" t="s">
        <v>41</v>
      </c>
      <c r="AY1233" s="110" t="s">
        <v>109</v>
      </c>
    </row>
    <row r="1234" spans="1:65" s="9" customFormat="1" x14ac:dyDescent="0.2">
      <c r="B1234" s="115"/>
      <c r="D1234" s="109" t="s">
        <v>117</v>
      </c>
      <c r="E1234" s="116" t="s">
        <v>0</v>
      </c>
      <c r="F1234" s="117" t="s">
        <v>2053</v>
      </c>
      <c r="H1234" s="118">
        <v>74.95</v>
      </c>
      <c r="I1234" s="118"/>
      <c r="J1234" s="118"/>
      <c r="L1234" s="115"/>
      <c r="M1234" s="119"/>
      <c r="N1234" s="120"/>
      <c r="O1234" s="120"/>
      <c r="P1234" s="120"/>
      <c r="Q1234" s="120"/>
      <c r="R1234" s="120"/>
      <c r="S1234" s="120"/>
      <c r="T1234" s="121"/>
      <c r="AT1234" s="116" t="s">
        <v>117</v>
      </c>
      <c r="AU1234" s="116" t="s">
        <v>116</v>
      </c>
      <c r="AV1234" s="9" t="s">
        <v>116</v>
      </c>
      <c r="AW1234" s="9" t="s">
        <v>15</v>
      </c>
      <c r="AX1234" s="9" t="s">
        <v>41</v>
      </c>
      <c r="AY1234" s="116" t="s">
        <v>109</v>
      </c>
    </row>
    <row r="1235" spans="1:65" s="9" customFormat="1" x14ac:dyDescent="0.2">
      <c r="B1235" s="115"/>
      <c r="D1235" s="109" t="s">
        <v>117</v>
      </c>
      <c r="E1235" s="116" t="s">
        <v>0</v>
      </c>
      <c r="F1235" s="117" t="s">
        <v>725</v>
      </c>
      <c r="H1235" s="118">
        <v>9.49</v>
      </c>
      <c r="I1235" s="118"/>
      <c r="J1235" s="118"/>
      <c r="L1235" s="115"/>
      <c r="M1235" s="119"/>
      <c r="N1235" s="120"/>
      <c r="O1235" s="120"/>
      <c r="P1235" s="120"/>
      <c r="Q1235" s="120"/>
      <c r="R1235" s="120"/>
      <c r="S1235" s="120"/>
      <c r="T1235" s="121"/>
      <c r="AT1235" s="116" t="s">
        <v>117</v>
      </c>
      <c r="AU1235" s="116" t="s">
        <v>116</v>
      </c>
      <c r="AV1235" s="9" t="s">
        <v>116</v>
      </c>
      <c r="AW1235" s="9" t="s">
        <v>15</v>
      </c>
      <c r="AX1235" s="9" t="s">
        <v>41</v>
      </c>
      <c r="AY1235" s="116" t="s">
        <v>109</v>
      </c>
    </row>
    <row r="1236" spans="1:65" s="10" customFormat="1" x14ac:dyDescent="0.2">
      <c r="B1236" s="122"/>
      <c r="D1236" s="109" t="s">
        <v>117</v>
      </c>
      <c r="E1236" s="123" t="s">
        <v>0</v>
      </c>
      <c r="F1236" s="124" t="s">
        <v>121</v>
      </c>
      <c r="H1236" s="125">
        <v>84.44</v>
      </c>
      <c r="I1236" s="125"/>
      <c r="J1236" s="125"/>
      <c r="L1236" s="122"/>
      <c r="M1236" s="126"/>
      <c r="N1236" s="127"/>
      <c r="O1236" s="127"/>
      <c r="P1236" s="127"/>
      <c r="Q1236" s="127"/>
      <c r="R1236" s="127"/>
      <c r="S1236" s="127"/>
      <c r="T1236" s="128"/>
      <c r="AT1236" s="123" t="s">
        <v>117</v>
      </c>
      <c r="AU1236" s="123" t="s">
        <v>116</v>
      </c>
      <c r="AV1236" s="10" t="s">
        <v>115</v>
      </c>
      <c r="AW1236" s="10" t="s">
        <v>15</v>
      </c>
      <c r="AX1236" s="10" t="s">
        <v>42</v>
      </c>
      <c r="AY1236" s="123" t="s">
        <v>109</v>
      </c>
    </row>
    <row r="1237" spans="1:65" s="2" customFormat="1" ht="16.5" customHeight="1" x14ac:dyDescent="0.2">
      <c r="A1237" s="20"/>
      <c r="B1237" s="95"/>
      <c r="C1237" s="136">
        <v>400</v>
      </c>
      <c r="D1237" s="136" t="s">
        <v>216</v>
      </c>
      <c r="E1237" s="137" t="s">
        <v>2054</v>
      </c>
      <c r="F1237" s="138" t="s">
        <v>2055</v>
      </c>
      <c r="G1237" s="139" t="s">
        <v>214</v>
      </c>
      <c r="H1237" s="140">
        <v>87.817999999999998</v>
      </c>
      <c r="I1237" s="140"/>
      <c r="J1237" s="140">
        <f t="shared" ref="J1237" si="291">SUM(H1237*I1237)</f>
        <v>0</v>
      </c>
      <c r="K1237" s="141"/>
      <c r="L1237" s="142"/>
      <c r="M1237" s="143" t="s">
        <v>0</v>
      </c>
      <c r="N1237" s="144" t="s">
        <v>24</v>
      </c>
      <c r="O1237" s="104">
        <v>0</v>
      </c>
      <c r="P1237" s="104">
        <f>O1237*H1237</f>
        <v>0</v>
      </c>
      <c r="Q1237" s="104">
        <v>0</v>
      </c>
      <c r="R1237" s="104">
        <f>Q1237*H1237</f>
        <v>0</v>
      </c>
      <c r="S1237" s="104">
        <v>0</v>
      </c>
      <c r="T1237" s="105">
        <f>S1237*H1237</f>
        <v>0</v>
      </c>
      <c r="U1237" s="20"/>
      <c r="V1237" s="20"/>
      <c r="W1237" s="20"/>
      <c r="X1237" s="20"/>
      <c r="Y1237" s="20"/>
      <c r="Z1237" s="20"/>
      <c r="AA1237" s="20"/>
      <c r="AB1237" s="20"/>
      <c r="AC1237" s="20"/>
      <c r="AD1237" s="20"/>
      <c r="AE1237" s="20"/>
      <c r="AR1237" s="106" t="s">
        <v>305</v>
      </c>
      <c r="AT1237" s="106" t="s">
        <v>216</v>
      </c>
      <c r="AU1237" s="106" t="s">
        <v>116</v>
      </c>
      <c r="AY1237" s="12" t="s">
        <v>109</v>
      </c>
      <c r="BE1237" s="107">
        <f>IF(N1237="základná",J1237,0)</f>
        <v>0</v>
      </c>
      <c r="BF1237" s="107">
        <f>IF(N1237="znížená",J1237,0)</f>
        <v>0</v>
      </c>
      <c r="BG1237" s="107">
        <f>IF(N1237="zákl. prenesená",J1237,0)</f>
        <v>0</v>
      </c>
      <c r="BH1237" s="107">
        <f>IF(N1237="zníž. prenesená",J1237,0)</f>
        <v>0</v>
      </c>
      <c r="BI1237" s="107">
        <f>IF(N1237="nulová",J1237,0)</f>
        <v>0</v>
      </c>
      <c r="BJ1237" s="12" t="s">
        <v>116</v>
      </c>
      <c r="BK1237" s="107">
        <f>ROUND(I1237*H1237,2)</f>
        <v>0</v>
      </c>
      <c r="BL1237" s="12" t="s">
        <v>190</v>
      </c>
      <c r="BM1237" s="106" t="s">
        <v>2056</v>
      </c>
    </row>
    <row r="1238" spans="1:65" s="9" customFormat="1" x14ac:dyDescent="0.2">
      <c r="B1238" s="115"/>
      <c r="D1238" s="109" t="s">
        <v>117</v>
      </c>
      <c r="E1238" s="116" t="s">
        <v>0</v>
      </c>
      <c r="F1238" s="117" t="s">
        <v>2057</v>
      </c>
      <c r="H1238" s="118">
        <v>87.817999999999998</v>
      </c>
      <c r="I1238" s="118"/>
      <c r="J1238" s="118"/>
      <c r="L1238" s="115"/>
      <c r="M1238" s="119"/>
      <c r="N1238" s="120"/>
      <c r="O1238" s="120"/>
      <c r="P1238" s="120"/>
      <c r="Q1238" s="120"/>
      <c r="R1238" s="120"/>
      <c r="S1238" s="120"/>
      <c r="T1238" s="121"/>
      <c r="AT1238" s="116" t="s">
        <v>117</v>
      </c>
      <c r="AU1238" s="116" t="s">
        <v>116</v>
      </c>
      <c r="AV1238" s="9" t="s">
        <v>116</v>
      </c>
      <c r="AW1238" s="9" t="s">
        <v>15</v>
      </c>
      <c r="AX1238" s="9" t="s">
        <v>41</v>
      </c>
      <c r="AY1238" s="116" t="s">
        <v>109</v>
      </c>
    </row>
    <row r="1239" spans="1:65" s="10" customFormat="1" x14ac:dyDescent="0.2">
      <c r="B1239" s="122"/>
      <c r="D1239" s="109" t="s">
        <v>117</v>
      </c>
      <c r="E1239" s="123" t="s">
        <v>0</v>
      </c>
      <c r="F1239" s="124" t="s">
        <v>470</v>
      </c>
      <c r="H1239" s="125">
        <v>87.817999999999998</v>
      </c>
      <c r="I1239" s="125"/>
      <c r="J1239" s="125"/>
      <c r="L1239" s="122"/>
      <c r="M1239" s="126"/>
      <c r="N1239" s="127"/>
      <c r="O1239" s="127"/>
      <c r="P1239" s="127"/>
      <c r="Q1239" s="127"/>
      <c r="R1239" s="127"/>
      <c r="S1239" s="127"/>
      <c r="T1239" s="128"/>
      <c r="AT1239" s="123" t="s">
        <v>117</v>
      </c>
      <c r="AU1239" s="123" t="s">
        <v>116</v>
      </c>
      <c r="AV1239" s="10" t="s">
        <v>115</v>
      </c>
      <c r="AW1239" s="10" t="s">
        <v>15</v>
      </c>
      <c r="AX1239" s="10" t="s">
        <v>42</v>
      </c>
      <c r="AY1239" s="123" t="s">
        <v>109</v>
      </c>
    </row>
    <row r="1240" spans="1:65" s="2" customFormat="1" ht="24.2" customHeight="1" x14ac:dyDescent="0.2">
      <c r="A1240" s="20"/>
      <c r="B1240" s="95"/>
      <c r="C1240" s="96"/>
      <c r="D1240" s="96" t="s">
        <v>111</v>
      </c>
      <c r="E1240" s="97" t="s">
        <v>2058</v>
      </c>
      <c r="F1240" s="98" t="s">
        <v>2059</v>
      </c>
      <c r="G1240" s="99" t="s">
        <v>950</v>
      </c>
      <c r="H1240" s="100">
        <v>3.7</v>
      </c>
      <c r="I1240" s="100"/>
      <c r="J1240" s="100">
        <f>ROUND(I1240*H1240,2)</f>
        <v>0</v>
      </c>
      <c r="K1240" s="101"/>
      <c r="L1240" s="21"/>
      <c r="M1240" s="102" t="s">
        <v>0</v>
      </c>
      <c r="N1240" s="103" t="s">
        <v>24</v>
      </c>
      <c r="O1240" s="104">
        <v>0</v>
      </c>
      <c r="P1240" s="104">
        <f>O1240*H1240</f>
        <v>0</v>
      </c>
      <c r="Q1240" s="104">
        <v>0</v>
      </c>
      <c r="R1240" s="104">
        <f>Q1240*H1240</f>
        <v>0</v>
      </c>
      <c r="S1240" s="104">
        <v>0</v>
      </c>
      <c r="T1240" s="105">
        <f>S1240*H1240</f>
        <v>0</v>
      </c>
      <c r="U1240" s="20"/>
      <c r="V1240" s="20"/>
      <c r="W1240" s="20"/>
      <c r="X1240" s="20"/>
      <c r="Y1240" s="20"/>
      <c r="Z1240" s="20"/>
      <c r="AA1240" s="20"/>
      <c r="AB1240" s="20"/>
      <c r="AC1240" s="20"/>
      <c r="AD1240" s="20"/>
      <c r="AE1240" s="20"/>
      <c r="AR1240" s="106" t="s">
        <v>190</v>
      </c>
      <c r="AT1240" s="106" t="s">
        <v>111</v>
      </c>
      <c r="AU1240" s="106" t="s">
        <v>116</v>
      </c>
      <c r="AY1240" s="12" t="s">
        <v>109</v>
      </c>
      <c r="BE1240" s="107">
        <f>IF(N1240="základná",J1240,0)</f>
        <v>0</v>
      </c>
      <c r="BF1240" s="107">
        <f>IF(N1240="znížená",J1240,0)</f>
        <v>0</v>
      </c>
      <c r="BG1240" s="107">
        <f>IF(N1240="zákl. prenesená",J1240,0)</f>
        <v>0</v>
      </c>
      <c r="BH1240" s="107">
        <f>IF(N1240="zníž. prenesená",J1240,0)</f>
        <v>0</v>
      </c>
      <c r="BI1240" s="107">
        <f>IF(N1240="nulová",J1240,0)</f>
        <v>0</v>
      </c>
      <c r="BJ1240" s="12" t="s">
        <v>116</v>
      </c>
      <c r="BK1240" s="107">
        <f>ROUND(I1240*H1240,2)</f>
        <v>0</v>
      </c>
      <c r="BL1240" s="12" t="s">
        <v>190</v>
      </c>
      <c r="BM1240" s="106" t="s">
        <v>2060</v>
      </c>
    </row>
    <row r="1241" spans="1:65" s="2" customFormat="1" ht="24.2" customHeight="1" x14ac:dyDescent="0.2">
      <c r="A1241" s="20"/>
      <c r="B1241" s="95"/>
      <c r="C1241" s="96"/>
      <c r="D1241" s="96" t="s">
        <v>111</v>
      </c>
      <c r="E1241" s="97" t="s">
        <v>2061</v>
      </c>
      <c r="F1241" s="98" t="s">
        <v>2062</v>
      </c>
      <c r="G1241" s="99" t="s">
        <v>950</v>
      </c>
      <c r="H1241" s="100">
        <v>0.9</v>
      </c>
      <c r="I1241" s="100"/>
      <c r="J1241" s="100">
        <f>ROUND(I1241*H1241,2)</f>
        <v>0</v>
      </c>
      <c r="K1241" s="101"/>
      <c r="L1241" s="21"/>
      <c r="M1241" s="102" t="s">
        <v>0</v>
      </c>
      <c r="N1241" s="103" t="s">
        <v>24</v>
      </c>
      <c r="O1241" s="104">
        <v>0</v>
      </c>
      <c r="P1241" s="104">
        <f>O1241*H1241</f>
        <v>0</v>
      </c>
      <c r="Q1241" s="104">
        <v>0</v>
      </c>
      <c r="R1241" s="104">
        <f>Q1241*H1241</f>
        <v>0</v>
      </c>
      <c r="S1241" s="104">
        <v>0</v>
      </c>
      <c r="T1241" s="105">
        <f>S1241*H1241</f>
        <v>0</v>
      </c>
      <c r="U1241" s="20"/>
      <c r="V1241" s="20"/>
      <c r="W1241" s="20"/>
      <c r="X1241" s="20"/>
      <c r="Y1241" s="20"/>
      <c r="Z1241" s="20"/>
      <c r="AA1241" s="20"/>
      <c r="AB1241" s="20"/>
      <c r="AC1241" s="20"/>
      <c r="AD1241" s="20"/>
      <c r="AE1241" s="20"/>
      <c r="AR1241" s="106" t="s">
        <v>190</v>
      </c>
      <c r="AT1241" s="106" t="s">
        <v>111</v>
      </c>
      <c r="AU1241" s="106" t="s">
        <v>116</v>
      </c>
      <c r="AY1241" s="12" t="s">
        <v>109</v>
      </c>
      <c r="BE1241" s="107">
        <f>IF(N1241="základná",J1241,0)</f>
        <v>0</v>
      </c>
      <c r="BF1241" s="107">
        <f>IF(N1241="znížená",J1241,0)</f>
        <v>0</v>
      </c>
      <c r="BG1241" s="107">
        <f>IF(N1241="zákl. prenesená",J1241,0)</f>
        <v>0</v>
      </c>
      <c r="BH1241" s="107">
        <f>IF(N1241="zníž. prenesená",J1241,0)</f>
        <v>0</v>
      </c>
      <c r="BI1241" s="107">
        <f>IF(N1241="nulová",J1241,0)</f>
        <v>0</v>
      </c>
      <c r="BJ1241" s="12" t="s">
        <v>116</v>
      </c>
      <c r="BK1241" s="107">
        <f>ROUND(I1241*H1241,2)</f>
        <v>0</v>
      </c>
      <c r="BL1241" s="12" t="s">
        <v>190</v>
      </c>
      <c r="BM1241" s="106" t="s">
        <v>2063</v>
      </c>
    </row>
    <row r="1242" spans="1:65" s="2" customFormat="1" ht="16.5" customHeight="1" x14ac:dyDescent="0.2">
      <c r="A1242" s="20"/>
      <c r="B1242" s="95"/>
      <c r="C1242" s="96"/>
      <c r="D1242" s="96" t="s">
        <v>111</v>
      </c>
      <c r="E1242" s="97" t="s">
        <v>2064</v>
      </c>
      <c r="F1242" s="98" t="s">
        <v>2065</v>
      </c>
      <c r="G1242" s="99" t="s">
        <v>362</v>
      </c>
      <c r="H1242" s="100">
        <v>54.6</v>
      </c>
      <c r="I1242" s="100"/>
      <c r="J1242" s="100">
        <f>ROUND(I1242*H1242,2)</f>
        <v>0</v>
      </c>
      <c r="K1242" s="101"/>
      <c r="L1242" s="21"/>
      <c r="M1242" s="102" t="s">
        <v>0</v>
      </c>
      <c r="N1242" s="103" t="s">
        <v>24</v>
      </c>
      <c r="O1242" s="104">
        <v>0.27004</v>
      </c>
      <c r="P1242" s="104">
        <f>O1242*H1242</f>
        <v>14.744184000000001</v>
      </c>
      <c r="Q1242" s="104">
        <v>0</v>
      </c>
      <c r="R1242" s="104">
        <f>Q1242*H1242</f>
        <v>0</v>
      </c>
      <c r="S1242" s="104">
        <v>0</v>
      </c>
      <c r="T1242" s="105">
        <f>S1242*H1242</f>
        <v>0</v>
      </c>
      <c r="U1242" s="20"/>
      <c r="V1242" s="20"/>
      <c r="W1242" s="20"/>
      <c r="X1242" s="20"/>
      <c r="Y1242" s="20"/>
      <c r="Z1242" s="20"/>
      <c r="AA1242" s="20"/>
      <c r="AB1242" s="20"/>
      <c r="AC1242" s="20"/>
      <c r="AD1242" s="20"/>
      <c r="AE1242" s="20"/>
      <c r="AR1242" s="106" t="s">
        <v>190</v>
      </c>
      <c r="AT1242" s="106" t="s">
        <v>111</v>
      </c>
      <c r="AU1242" s="106" t="s">
        <v>116</v>
      </c>
      <c r="AY1242" s="12" t="s">
        <v>109</v>
      </c>
      <c r="BE1242" s="107">
        <f>IF(N1242="základná",J1242,0)</f>
        <v>0</v>
      </c>
      <c r="BF1242" s="107">
        <f>IF(N1242="znížená",J1242,0)</f>
        <v>0</v>
      </c>
      <c r="BG1242" s="107">
        <f>IF(N1242="zákl. prenesená",J1242,0)</f>
        <v>0</v>
      </c>
      <c r="BH1242" s="107">
        <f>IF(N1242="zníž. prenesená",J1242,0)</f>
        <v>0</v>
      </c>
      <c r="BI1242" s="107">
        <f>IF(N1242="nulová",J1242,0)</f>
        <v>0</v>
      </c>
      <c r="BJ1242" s="12" t="s">
        <v>116</v>
      </c>
      <c r="BK1242" s="107">
        <f>ROUND(I1242*H1242,2)</f>
        <v>0</v>
      </c>
      <c r="BL1242" s="12" t="s">
        <v>190</v>
      </c>
      <c r="BM1242" s="106" t="s">
        <v>2066</v>
      </c>
    </row>
    <row r="1243" spans="1:65" s="9" customFormat="1" x14ac:dyDescent="0.2">
      <c r="B1243" s="115"/>
      <c r="D1243" s="109" t="s">
        <v>117</v>
      </c>
      <c r="E1243" s="116" t="s">
        <v>0</v>
      </c>
      <c r="F1243" s="117" t="s">
        <v>2067</v>
      </c>
      <c r="H1243" s="118">
        <v>54.6</v>
      </c>
      <c r="I1243" s="118"/>
      <c r="J1243" s="118"/>
      <c r="L1243" s="115"/>
      <c r="M1243" s="119"/>
      <c r="N1243" s="120"/>
      <c r="O1243" s="120"/>
      <c r="P1243" s="120"/>
      <c r="Q1243" s="120"/>
      <c r="R1243" s="120"/>
      <c r="S1243" s="120"/>
      <c r="T1243" s="121"/>
      <c r="AT1243" s="116" t="s">
        <v>117</v>
      </c>
      <c r="AU1243" s="116" t="s">
        <v>116</v>
      </c>
      <c r="AV1243" s="9" t="s">
        <v>116</v>
      </c>
      <c r="AW1243" s="9" t="s">
        <v>15</v>
      </c>
      <c r="AX1243" s="9" t="s">
        <v>42</v>
      </c>
      <c r="AY1243" s="116" t="s">
        <v>109</v>
      </c>
    </row>
    <row r="1244" spans="1:65" s="2" customFormat="1" ht="16.5" customHeight="1" x14ac:dyDescent="0.2">
      <c r="A1244" s="20"/>
      <c r="B1244" s="95"/>
      <c r="C1244" s="136"/>
      <c r="D1244" s="136" t="s">
        <v>216</v>
      </c>
      <c r="E1244" s="137" t="s">
        <v>2068</v>
      </c>
      <c r="F1244" s="138" t="s">
        <v>2586</v>
      </c>
      <c r="G1244" s="139" t="s">
        <v>362</v>
      </c>
      <c r="H1244" s="140">
        <v>55.146000000000001</v>
      </c>
      <c r="I1244" s="140"/>
      <c r="J1244" s="140">
        <f>ROUND(I1244*H1244,2)</f>
        <v>0</v>
      </c>
      <c r="K1244" s="141"/>
      <c r="L1244" s="142"/>
      <c r="M1244" s="143" t="s">
        <v>0</v>
      </c>
      <c r="N1244" s="144" t="s">
        <v>24</v>
      </c>
      <c r="O1244" s="104">
        <v>0</v>
      </c>
      <c r="P1244" s="104">
        <f>O1244*H1244</f>
        <v>0</v>
      </c>
      <c r="Q1244" s="104">
        <v>2.0000000000000001E-4</v>
      </c>
      <c r="R1244" s="104">
        <f>Q1244*H1244</f>
        <v>1.1029200000000001E-2</v>
      </c>
      <c r="S1244" s="104">
        <v>0</v>
      </c>
      <c r="T1244" s="105">
        <f>S1244*H1244</f>
        <v>0</v>
      </c>
      <c r="U1244" s="20"/>
      <c r="V1244" s="20"/>
      <c r="W1244" s="20"/>
      <c r="X1244" s="20"/>
      <c r="Y1244" s="20"/>
      <c r="Z1244" s="20"/>
      <c r="AA1244" s="20"/>
      <c r="AB1244" s="20"/>
      <c r="AC1244" s="20"/>
      <c r="AD1244" s="20"/>
      <c r="AE1244" s="20"/>
      <c r="AR1244" s="106" t="s">
        <v>305</v>
      </c>
      <c r="AT1244" s="106" t="s">
        <v>216</v>
      </c>
      <c r="AU1244" s="106" t="s">
        <v>116</v>
      </c>
      <c r="AY1244" s="12" t="s">
        <v>109</v>
      </c>
      <c r="BE1244" s="107">
        <f>IF(N1244="základná",J1244,0)</f>
        <v>0</v>
      </c>
      <c r="BF1244" s="107">
        <f>IF(N1244="znížená",J1244,0)</f>
        <v>0</v>
      </c>
      <c r="BG1244" s="107">
        <f>IF(N1244="zákl. prenesená",J1244,0)</f>
        <v>0</v>
      </c>
      <c r="BH1244" s="107">
        <f>IF(N1244="zníž. prenesená",J1244,0)</f>
        <v>0</v>
      </c>
      <c r="BI1244" s="107">
        <f>IF(N1244="nulová",J1244,0)</f>
        <v>0</v>
      </c>
      <c r="BJ1244" s="12" t="s">
        <v>116</v>
      </c>
      <c r="BK1244" s="107">
        <f>ROUND(I1244*H1244,2)</f>
        <v>0</v>
      </c>
      <c r="BL1244" s="12" t="s">
        <v>190</v>
      </c>
      <c r="BM1244" s="106" t="s">
        <v>2069</v>
      </c>
    </row>
    <row r="1245" spans="1:65" s="9" customFormat="1" x14ac:dyDescent="0.2">
      <c r="B1245" s="115"/>
      <c r="D1245" s="109" t="s">
        <v>117</v>
      </c>
      <c r="F1245" s="117" t="s">
        <v>2070</v>
      </c>
      <c r="H1245" s="118">
        <v>55.146000000000001</v>
      </c>
      <c r="I1245" s="118"/>
      <c r="J1245" s="118"/>
      <c r="L1245" s="115"/>
      <c r="M1245" s="119"/>
      <c r="N1245" s="120"/>
      <c r="O1245" s="120"/>
      <c r="P1245" s="120"/>
      <c r="Q1245" s="120"/>
      <c r="R1245" s="120"/>
      <c r="S1245" s="120"/>
      <c r="T1245" s="121"/>
      <c r="AT1245" s="116" t="s">
        <v>117</v>
      </c>
      <c r="AU1245" s="116" t="s">
        <v>116</v>
      </c>
      <c r="AV1245" s="9" t="s">
        <v>116</v>
      </c>
      <c r="AW1245" s="9" t="s">
        <v>1</v>
      </c>
      <c r="AX1245" s="9" t="s">
        <v>42</v>
      </c>
      <c r="AY1245" s="116" t="s">
        <v>109</v>
      </c>
    </row>
    <row r="1246" spans="1:65" s="7" customFormat="1" ht="22.9" customHeight="1" x14ac:dyDescent="0.2">
      <c r="B1246" s="85"/>
      <c r="D1246" s="86" t="s">
        <v>40</v>
      </c>
      <c r="E1246" s="162" t="s">
        <v>1993</v>
      </c>
      <c r="F1246" s="162" t="s">
        <v>2071</v>
      </c>
      <c r="I1246" s="178"/>
      <c r="J1246" s="180">
        <f>SUM(J1247:J1275)</f>
        <v>0</v>
      </c>
      <c r="L1246" s="85"/>
      <c r="M1246" s="88"/>
      <c r="N1246" s="89"/>
      <c r="O1246" s="89"/>
      <c r="P1246" s="90">
        <f>SUM(P1247:P1275)</f>
        <v>786.77472</v>
      </c>
      <c r="Q1246" s="89"/>
      <c r="R1246" s="90">
        <f>SUM(R1247:R1275)</f>
        <v>0</v>
      </c>
      <c r="S1246" s="89"/>
      <c r="T1246" s="91">
        <f>SUM(T1247:T1275)</f>
        <v>0</v>
      </c>
      <c r="AR1246" s="86" t="s">
        <v>116</v>
      </c>
      <c r="AT1246" s="92" t="s">
        <v>40</v>
      </c>
      <c r="AU1246" s="92" t="s">
        <v>42</v>
      </c>
      <c r="AY1246" s="86" t="s">
        <v>109</v>
      </c>
      <c r="BK1246" s="93">
        <f>SUM(BK1247:BK1275)</f>
        <v>0</v>
      </c>
    </row>
    <row r="1247" spans="1:65" s="2" customFormat="1" ht="16.5" customHeight="1" x14ac:dyDescent="0.2">
      <c r="A1247" s="20"/>
      <c r="B1247" s="95"/>
      <c r="C1247" s="96">
        <v>401</v>
      </c>
      <c r="D1247" s="96" t="s">
        <v>111</v>
      </c>
      <c r="E1247" s="97" t="s">
        <v>2072</v>
      </c>
      <c r="F1247" s="98" t="s">
        <v>2073</v>
      </c>
      <c r="G1247" s="99" t="s">
        <v>362</v>
      </c>
      <c r="H1247" s="100">
        <v>900</v>
      </c>
      <c r="I1247" s="100"/>
      <c r="J1247" s="190">
        <f t="shared" ref="J1247:J1248" si="292">SUM(H1247*I1247)</f>
        <v>0</v>
      </c>
      <c r="K1247" s="101"/>
      <c r="L1247" s="21"/>
      <c r="M1247" s="102" t="s">
        <v>0</v>
      </c>
      <c r="N1247" s="103" t="s">
        <v>24</v>
      </c>
      <c r="O1247" s="104">
        <v>0</v>
      </c>
      <c r="P1247" s="104">
        <f>O1247*H1247</f>
        <v>0</v>
      </c>
      <c r="Q1247" s="104">
        <v>0</v>
      </c>
      <c r="R1247" s="104">
        <f>Q1247*H1247</f>
        <v>0</v>
      </c>
      <c r="S1247" s="104">
        <v>0</v>
      </c>
      <c r="T1247" s="105">
        <f>S1247*H1247</f>
        <v>0</v>
      </c>
      <c r="U1247" s="20"/>
      <c r="V1247" s="20"/>
      <c r="W1247" s="20"/>
      <c r="X1247" s="20"/>
      <c r="Y1247" s="20"/>
      <c r="Z1247" s="20"/>
      <c r="AA1247" s="20"/>
      <c r="AB1247" s="20"/>
      <c r="AC1247" s="20"/>
      <c r="AD1247" s="20"/>
      <c r="AE1247" s="20"/>
      <c r="AR1247" s="106" t="s">
        <v>190</v>
      </c>
      <c r="AT1247" s="106" t="s">
        <v>111</v>
      </c>
      <c r="AU1247" s="106" t="s">
        <v>116</v>
      </c>
      <c r="AY1247" s="12" t="s">
        <v>109</v>
      </c>
      <c r="BE1247" s="107">
        <f>IF(N1247="základná",J1247,0)</f>
        <v>0</v>
      </c>
      <c r="BF1247" s="107">
        <f>IF(N1247="znížená",J1247,0)</f>
        <v>0</v>
      </c>
      <c r="BG1247" s="107">
        <f>IF(N1247="zákl. prenesená",J1247,0)</f>
        <v>0</v>
      </c>
      <c r="BH1247" s="107">
        <f>IF(N1247="zníž. prenesená",J1247,0)</f>
        <v>0</v>
      </c>
      <c r="BI1247" s="107">
        <f>IF(N1247="nulová",J1247,0)</f>
        <v>0</v>
      </c>
      <c r="BJ1247" s="12" t="s">
        <v>116</v>
      </c>
      <c r="BK1247" s="107">
        <f>ROUND(I1247*H1247,2)</f>
        <v>0</v>
      </c>
      <c r="BL1247" s="12" t="s">
        <v>190</v>
      </c>
      <c r="BM1247" s="106" t="s">
        <v>2074</v>
      </c>
    </row>
    <row r="1248" spans="1:65" s="2" customFormat="1" ht="24.2" customHeight="1" x14ac:dyDescent="0.2">
      <c r="A1248" s="20"/>
      <c r="B1248" s="95"/>
      <c r="C1248" s="136">
        <v>402</v>
      </c>
      <c r="D1248" s="136" t="s">
        <v>216</v>
      </c>
      <c r="E1248" s="137" t="s">
        <v>2075</v>
      </c>
      <c r="F1248" s="138" t="s">
        <v>2076</v>
      </c>
      <c r="G1248" s="139" t="s">
        <v>362</v>
      </c>
      <c r="H1248" s="140">
        <v>909</v>
      </c>
      <c r="I1248" s="140"/>
      <c r="J1248" s="140">
        <f t="shared" si="292"/>
        <v>0</v>
      </c>
      <c r="K1248" s="141"/>
      <c r="L1248" s="142"/>
      <c r="M1248" s="143" t="s">
        <v>0</v>
      </c>
      <c r="N1248" s="144" t="s">
        <v>24</v>
      </c>
      <c r="O1248" s="104">
        <v>0</v>
      </c>
      <c r="P1248" s="104">
        <f>O1248*H1248</f>
        <v>0</v>
      </c>
      <c r="Q1248" s="104">
        <v>0</v>
      </c>
      <c r="R1248" s="104">
        <f>Q1248*H1248</f>
        <v>0</v>
      </c>
      <c r="S1248" s="104">
        <v>0</v>
      </c>
      <c r="T1248" s="105">
        <f>S1248*H1248</f>
        <v>0</v>
      </c>
      <c r="U1248" s="20"/>
      <c r="V1248" s="20"/>
      <c r="W1248" s="20"/>
      <c r="X1248" s="20"/>
      <c r="Y1248" s="20"/>
      <c r="Z1248" s="20"/>
      <c r="AA1248" s="20"/>
      <c r="AB1248" s="20"/>
      <c r="AC1248" s="20"/>
      <c r="AD1248" s="20"/>
      <c r="AE1248" s="20"/>
      <c r="AR1248" s="106" t="s">
        <v>305</v>
      </c>
      <c r="AT1248" s="106" t="s">
        <v>216</v>
      </c>
      <c r="AU1248" s="106" t="s">
        <v>116</v>
      </c>
      <c r="AY1248" s="12" t="s">
        <v>109</v>
      </c>
      <c r="BE1248" s="107">
        <f>IF(N1248="základná",J1248,0)</f>
        <v>0</v>
      </c>
      <c r="BF1248" s="107">
        <f>IF(N1248="znížená",J1248,0)</f>
        <v>0</v>
      </c>
      <c r="BG1248" s="107">
        <f>IF(N1248="zákl. prenesená",J1248,0)</f>
        <v>0</v>
      </c>
      <c r="BH1248" s="107">
        <f>IF(N1248="zníž. prenesená",J1248,0)</f>
        <v>0</v>
      </c>
      <c r="BI1248" s="107">
        <f>IF(N1248="nulová",J1248,0)</f>
        <v>0</v>
      </c>
      <c r="BJ1248" s="12" t="s">
        <v>116</v>
      </c>
      <c r="BK1248" s="107">
        <f>ROUND(I1248*H1248,2)</f>
        <v>0</v>
      </c>
      <c r="BL1248" s="12" t="s">
        <v>190</v>
      </c>
      <c r="BM1248" s="106" t="s">
        <v>2077</v>
      </c>
    </row>
    <row r="1249" spans="1:65" s="9" customFormat="1" x14ac:dyDescent="0.2">
      <c r="B1249" s="115"/>
      <c r="D1249" s="109" t="s">
        <v>117</v>
      </c>
      <c r="E1249" s="116" t="s">
        <v>0</v>
      </c>
      <c r="F1249" s="117" t="s">
        <v>2078</v>
      </c>
      <c r="H1249" s="118">
        <v>909</v>
      </c>
      <c r="I1249" s="118"/>
      <c r="J1249" s="118"/>
      <c r="L1249" s="115"/>
      <c r="M1249" s="119"/>
      <c r="N1249" s="120"/>
      <c r="O1249" s="120"/>
      <c r="P1249" s="120"/>
      <c r="Q1249" s="120"/>
      <c r="R1249" s="120"/>
      <c r="S1249" s="120"/>
      <c r="T1249" s="121"/>
      <c r="AT1249" s="116" t="s">
        <v>117</v>
      </c>
      <c r="AU1249" s="116" t="s">
        <v>116</v>
      </c>
      <c r="AV1249" s="9" t="s">
        <v>116</v>
      </c>
      <c r="AW1249" s="9" t="s">
        <v>15</v>
      </c>
      <c r="AX1249" s="9" t="s">
        <v>41</v>
      </c>
      <c r="AY1249" s="116" t="s">
        <v>109</v>
      </c>
    </row>
    <row r="1250" spans="1:65" s="10" customFormat="1" x14ac:dyDescent="0.2">
      <c r="B1250" s="122"/>
      <c r="D1250" s="109" t="s">
        <v>117</v>
      </c>
      <c r="E1250" s="123" t="s">
        <v>0</v>
      </c>
      <c r="F1250" s="124" t="s">
        <v>470</v>
      </c>
      <c r="H1250" s="125">
        <v>909</v>
      </c>
      <c r="I1250" s="125"/>
      <c r="J1250" s="125"/>
      <c r="L1250" s="122"/>
      <c r="M1250" s="126"/>
      <c r="N1250" s="127"/>
      <c r="O1250" s="127"/>
      <c r="P1250" s="127"/>
      <c r="Q1250" s="127"/>
      <c r="R1250" s="127"/>
      <c r="S1250" s="127"/>
      <c r="T1250" s="128"/>
      <c r="AT1250" s="123" t="s">
        <v>117</v>
      </c>
      <c r="AU1250" s="123" t="s">
        <v>116</v>
      </c>
      <c r="AV1250" s="10" t="s">
        <v>115</v>
      </c>
      <c r="AW1250" s="10" t="s">
        <v>15</v>
      </c>
      <c r="AX1250" s="10" t="s">
        <v>42</v>
      </c>
      <c r="AY1250" s="123" t="s">
        <v>109</v>
      </c>
    </row>
    <row r="1251" spans="1:65" s="2" customFormat="1" ht="24.2" customHeight="1" x14ac:dyDescent="0.2">
      <c r="A1251" s="20"/>
      <c r="B1251" s="95"/>
      <c r="C1251" s="96">
        <v>403</v>
      </c>
      <c r="D1251" s="96" t="s">
        <v>111</v>
      </c>
      <c r="E1251" s="97" t="s">
        <v>2079</v>
      </c>
      <c r="F1251" s="98" t="s">
        <v>2080</v>
      </c>
      <c r="G1251" s="99" t="s">
        <v>214</v>
      </c>
      <c r="H1251" s="100">
        <v>357.23</v>
      </c>
      <c r="I1251" s="100"/>
      <c r="J1251" s="190">
        <f t="shared" ref="J1251" si="293">SUM(H1251*I1251)</f>
        <v>0</v>
      </c>
      <c r="K1251" s="101"/>
      <c r="L1251" s="21"/>
      <c r="M1251" s="102" t="s">
        <v>0</v>
      </c>
      <c r="N1251" s="103" t="s">
        <v>24</v>
      </c>
      <c r="O1251" s="104">
        <v>0</v>
      </c>
      <c r="P1251" s="104">
        <f>O1251*H1251</f>
        <v>0</v>
      </c>
      <c r="Q1251" s="104">
        <v>0</v>
      </c>
      <c r="R1251" s="104">
        <f>Q1251*H1251</f>
        <v>0</v>
      </c>
      <c r="S1251" s="104">
        <v>0</v>
      </c>
      <c r="T1251" s="105">
        <f>S1251*H1251</f>
        <v>0</v>
      </c>
      <c r="U1251" s="20"/>
      <c r="V1251" s="20"/>
      <c r="W1251" s="20"/>
      <c r="X1251" s="20"/>
      <c r="Y1251" s="20"/>
      <c r="Z1251" s="20"/>
      <c r="AA1251" s="20"/>
      <c r="AB1251" s="20"/>
      <c r="AC1251" s="20"/>
      <c r="AD1251" s="20"/>
      <c r="AE1251" s="20"/>
      <c r="AR1251" s="106" t="s">
        <v>190</v>
      </c>
      <c r="AT1251" s="106" t="s">
        <v>111</v>
      </c>
      <c r="AU1251" s="106" t="s">
        <v>116</v>
      </c>
      <c r="AY1251" s="12" t="s">
        <v>109</v>
      </c>
      <c r="BE1251" s="107">
        <f>IF(N1251="základná",J1251,0)</f>
        <v>0</v>
      </c>
      <c r="BF1251" s="107">
        <f>IF(N1251="znížená",J1251,0)</f>
        <v>0</v>
      </c>
      <c r="BG1251" s="107">
        <f>IF(N1251="zákl. prenesená",J1251,0)</f>
        <v>0</v>
      </c>
      <c r="BH1251" s="107">
        <f>IF(N1251="zníž. prenesená",J1251,0)</f>
        <v>0</v>
      </c>
      <c r="BI1251" s="107">
        <f>IF(N1251="nulová",J1251,0)</f>
        <v>0</v>
      </c>
      <c r="BJ1251" s="12" t="s">
        <v>116</v>
      </c>
      <c r="BK1251" s="107">
        <f>ROUND(I1251*H1251,2)</f>
        <v>0</v>
      </c>
      <c r="BL1251" s="12" t="s">
        <v>190</v>
      </c>
      <c r="BM1251" s="106" t="s">
        <v>2081</v>
      </c>
    </row>
    <row r="1252" spans="1:65" s="9" customFormat="1" x14ac:dyDescent="0.2">
      <c r="B1252" s="115"/>
      <c r="D1252" s="109" t="s">
        <v>117</v>
      </c>
      <c r="E1252" s="116" t="s">
        <v>0</v>
      </c>
      <c r="F1252" s="117" t="s">
        <v>719</v>
      </c>
      <c r="H1252" s="118">
        <v>357.23</v>
      </c>
      <c r="I1252" s="118"/>
      <c r="J1252" s="118"/>
      <c r="L1252" s="115"/>
      <c r="M1252" s="119"/>
      <c r="N1252" s="120"/>
      <c r="O1252" s="120"/>
      <c r="P1252" s="120"/>
      <c r="Q1252" s="120"/>
      <c r="R1252" s="120"/>
      <c r="S1252" s="120"/>
      <c r="T1252" s="121"/>
      <c r="AT1252" s="116" t="s">
        <v>117</v>
      </c>
      <c r="AU1252" s="116" t="s">
        <v>116</v>
      </c>
      <c r="AV1252" s="9" t="s">
        <v>116</v>
      </c>
      <c r="AW1252" s="9" t="s">
        <v>15</v>
      </c>
      <c r="AX1252" s="9" t="s">
        <v>41</v>
      </c>
      <c r="AY1252" s="116" t="s">
        <v>109</v>
      </c>
    </row>
    <row r="1253" spans="1:65" s="10" customFormat="1" x14ac:dyDescent="0.2">
      <c r="B1253" s="122"/>
      <c r="D1253" s="109" t="s">
        <v>117</v>
      </c>
      <c r="E1253" s="123" t="s">
        <v>0</v>
      </c>
      <c r="F1253" s="124" t="s">
        <v>121</v>
      </c>
      <c r="H1253" s="125">
        <v>357.23</v>
      </c>
      <c r="I1253" s="125"/>
      <c r="J1253" s="125"/>
      <c r="L1253" s="122"/>
      <c r="M1253" s="126"/>
      <c r="N1253" s="127"/>
      <c r="O1253" s="127"/>
      <c r="P1253" s="127"/>
      <c r="Q1253" s="127"/>
      <c r="R1253" s="127"/>
      <c r="S1253" s="127"/>
      <c r="T1253" s="128"/>
      <c r="AT1253" s="123" t="s">
        <v>117</v>
      </c>
      <c r="AU1253" s="123" t="s">
        <v>116</v>
      </c>
      <c r="AV1253" s="10" t="s">
        <v>115</v>
      </c>
      <c r="AW1253" s="10" t="s">
        <v>15</v>
      </c>
      <c r="AX1253" s="10" t="s">
        <v>42</v>
      </c>
      <c r="AY1253" s="123" t="s">
        <v>109</v>
      </c>
    </row>
    <row r="1254" spans="1:65" s="2" customFormat="1" ht="24.2" customHeight="1" x14ac:dyDescent="0.2">
      <c r="A1254" s="20"/>
      <c r="B1254" s="95"/>
      <c r="C1254" s="136">
        <v>404</v>
      </c>
      <c r="D1254" s="136" t="s">
        <v>216</v>
      </c>
      <c r="E1254" s="137" t="s">
        <v>2082</v>
      </c>
      <c r="F1254" s="138" t="s">
        <v>2083</v>
      </c>
      <c r="G1254" s="139" t="s">
        <v>214</v>
      </c>
      <c r="H1254" s="140">
        <v>367.947</v>
      </c>
      <c r="I1254" s="140"/>
      <c r="J1254" s="140">
        <f t="shared" ref="J1254" si="294">SUM(H1254*I1254)</f>
        <v>0</v>
      </c>
      <c r="K1254" s="141"/>
      <c r="L1254" s="142"/>
      <c r="M1254" s="143" t="s">
        <v>0</v>
      </c>
      <c r="N1254" s="144" t="s">
        <v>24</v>
      </c>
      <c r="O1254" s="104">
        <v>0</v>
      </c>
      <c r="P1254" s="104">
        <f>O1254*H1254</f>
        <v>0</v>
      </c>
      <c r="Q1254" s="104">
        <v>0</v>
      </c>
      <c r="R1254" s="104">
        <f>Q1254*H1254</f>
        <v>0</v>
      </c>
      <c r="S1254" s="104">
        <v>0</v>
      </c>
      <c r="T1254" s="105">
        <f>S1254*H1254</f>
        <v>0</v>
      </c>
      <c r="U1254" s="20"/>
      <c r="V1254" s="20"/>
      <c r="W1254" s="20"/>
      <c r="X1254" s="20"/>
      <c r="Y1254" s="20"/>
      <c r="Z1254" s="20"/>
      <c r="AA1254" s="20"/>
      <c r="AB1254" s="20"/>
      <c r="AC1254" s="20"/>
      <c r="AD1254" s="20"/>
      <c r="AE1254" s="20"/>
      <c r="AR1254" s="106" t="s">
        <v>305</v>
      </c>
      <c r="AT1254" s="106" t="s">
        <v>216</v>
      </c>
      <c r="AU1254" s="106" t="s">
        <v>116</v>
      </c>
      <c r="AY1254" s="12" t="s">
        <v>109</v>
      </c>
      <c r="BE1254" s="107">
        <f>IF(N1254="základná",J1254,0)</f>
        <v>0</v>
      </c>
      <c r="BF1254" s="107">
        <f>IF(N1254="znížená",J1254,0)</f>
        <v>0</v>
      </c>
      <c r="BG1254" s="107">
        <f>IF(N1254="zákl. prenesená",J1254,0)</f>
        <v>0</v>
      </c>
      <c r="BH1254" s="107">
        <f>IF(N1254="zníž. prenesená",J1254,0)</f>
        <v>0</v>
      </c>
      <c r="BI1254" s="107">
        <f>IF(N1254="nulová",J1254,0)</f>
        <v>0</v>
      </c>
      <c r="BJ1254" s="12" t="s">
        <v>116</v>
      </c>
      <c r="BK1254" s="107">
        <f>ROUND(I1254*H1254,2)</f>
        <v>0</v>
      </c>
      <c r="BL1254" s="12" t="s">
        <v>190</v>
      </c>
      <c r="BM1254" s="106" t="s">
        <v>2084</v>
      </c>
    </row>
    <row r="1255" spans="1:65" s="9" customFormat="1" x14ac:dyDescent="0.2">
      <c r="B1255" s="115"/>
      <c r="D1255" s="109" t="s">
        <v>117</v>
      </c>
      <c r="E1255" s="116" t="s">
        <v>0</v>
      </c>
      <c r="F1255" s="117" t="s">
        <v>2085</v>
      </c>
      <c r="H1255" s="118">
        <v>367.947</v>
      </c>
      <c r="I1255" s="118"/>
      <c r="J1255" s="118"/>
      <c r="L1255" s="115"/>
      <c r="M1255" s="119"/>
      <c r="N1255" s="120"/>
      <c r="O1255" s="120"/>
      <c r="P1255" s="120"/>
      <c r="Q1255" s="120"/>
      <c r="R1255" s="120"/>
      <c r="S1255" s="120"/>
      <c r="T1255" s="121"/>
      <c r="AT1255" s="116" t="s">
        <v>117</v>
      </c>
      <c r="AU1255" s="116" t="s">
        <v>116</v>
      </c>
      <c r="AV1255" s="9" t="s">
        <v>116</v>
      </c>
      <c r="AW1255" s="9" t="s">
        <v>15</v>
      </c>
      <c r="AX1255" s="9" t="s">
        <v>41</v>
      </c>
      <c r="AY1255" s="116" t="s">
        <v>109</v>
      </c>
    </row>
    <row r="1256" spans="1:65" s="10" customFormat="1" x14ac:dyDescent="0.2">
      <c r="B1256" s="122"/>
      <c r="D1256" s="109" t="s">
        <v>117</v>
      </c>
      <c r="E1256" s="123" t="s">
        <v>0</v>
      </c>
      <c r="F1256" s="124" t="s">
        <v>470</v>
      </c>
      <c r="H1256" s="125">
        <v>367.947</v>
      </c>
      <c r="I1256" s="125"/>
      <c r="J1256" s="125"/>
      <c r="L1256" s="122"/>
      <c r="M1256" s="126"/>
      <c r="N1256" s="127"/>
      <c r="O1256" s="127"/>
      <c r="P1256" s="127"/>
      <c r="Q1256" s="127"/>
      <c r="R1256" s="127"/>
      <c r="S1256" s="127"/>
      <c r="T1256" s="128"/>
      <c r="AT1256" s="123" t="s">
        <v>117</v>
      </c>
      <c r="AU1256" s="123" t="s">
        <v>116</v>
      </c>
      <c r="AV1256" s="10" t="s">
        <v>115</v>
      </c>
      <c r="AW1256" s="10" t="s">
        <v>15</v>
      </c>
      <c r="AX1256" s="10" t="s">
        <v>42</v>
      </c>
      <c r="AY1256" s="123" t="s">
        <v>109</v>
      </c>
    </row>
    <row r="1257" spans="1:65" s="2" customFormat="1" ht="16.5" customHeight="1" x14ac:dyDescent="0.2">
      <c r="A1257" s="20"/>
      <c r="B1257" s="95"/>
      <c r="C1257" s="96">
        <v>405</v>
      </c>
      <c r="D1257" s="96" t="s">
        <v>111</v>
      </c>
      <c r="E1257" s="97" t="s">
        <v>2086</v>
      </c>
      <c r="F1257" s="98" t="s">
        <v>2087</v>
      </c>
      <c r="G1257" s="99" t="s">
        <v>214</v>
      </c>
      <c r="H1257" s="100">
        <v>459.5</v>
      </c>
      <c r="I1257" s="100"/>
      <c r="J1257" s="190">
        <f t="shared" ref="J1257" si="295">SUM(H1257*I1257)</f>
        <v>0</v>
      </c>
      <c r="K1257" s="101"/>
      <c r="L1257" s="21"/>
      <c r="M1257" s="102" t="s">
        <v>0</v>
      </c>
      <c r="N1257" s="103" t="s">
        <v>24</v>
      </c>
      <c r="O1257" s="104">
        <v>0</v>
      </c>
      <c r="P1257" s="104">
        <f>O1257*H1257</f>
        <v>0</v>
      </c>
      <c r="Q1257" s="104">
        <v>0</v>
      </c>
      <c r="R1257" s="104">
        <f>Q1257*H1257</f>
        <v>0</v>
      </c>
      <c r="S1257" s="104">
        <v>0</v>
      </c>
      <c r="T1257" s="105">
        <f>S1257*H1257</f>
        <v>0</v>
      </c>
      <c r="U1257" s="20"/>
      <c r="V1257" s="20"/>
      <c r="W1257" s="20"/>
      <c r="X1257" s="20"/>
      <c r="Y1257" s="20"/>
      <c r="Z1257" s="20"/>
      <c r="AA1257" s="20"/>
      <c r="AB1257" s="20"/>
      <c r="AC1257" s="20"/>
      <c r="AD1257" s="20"/>
      <c r="AE1257" s="20"/>
      <c r="AR1257" s="106" t="s">
        <v>190</v>
      </c>
      <c r="AT1257" s="106" t="s">
        <v>111</v>
      </c>
      <c r="AU1257" s="106" t="s">
        <v>116</v>
      </c>
      <c r="AY1257" s="12" t="s">
        <v>109</v>
      </c>
      <c r="BE1257" s="107">
        <f>IF(N1257="základná",J1257,0)</f>
        <v>0</v>
      </c>
      <c r="BF1257" s="107">
        <f>IF(N1257="znížená",J1257,0)</f>
        <v>0</v>
      </c>
      <c r="BG1257" s="107">
        <f>IF(N1257="zákl. prenesená",J1257,0)</f>
        <v>0</v>
      </c>
      <c r="BH1257" s="107">
        <f>IF(N1257="zníž. prenesená",J1257,0)</f>
        <v>0</v>
      </c>
      <c r="BI1257" s="107">
        <f>IF(N1257="nulová",J1257,0)</f>
        <v>0</v>
      </c>
      <c r="BJ1257" s="12" t="s">
        <v>116</v>
      </c>
      <c r="BK1257" s="107">
        <f>ROUND(I1257*H1257,2)</f>
        <v>0</v>
      </c>
      <c r="BL1257" s="12" t="s">
        <v>190</v>
      </c>
      <c r="BM1257" s="106" t="s">
        <v>2088</v>
      </c>
    </row>
    <row r="1258" spans="1:65" s="8" customFormat="1" x14ac:dyDescent="0.2">
      <c r="B1258" s="108"/>
      <c r="D1258" s="109" t="s">
        <v>117</v>
      </c>
      <c r="E1258" s="110" t="s">
        <v>0</v>
      </c>
      <c r="F1258" s="111" t="s">
        <v>2089</v>
      </c>
      <c r="H1258" s="110" t="s">
        <v>0</v>
      </c>
      <c r="I1258" s="181"/>
      <c r="J1258" s="181"/>
      <c r="L1258" s="108"/>
      <c r="M1258" s="112"/>
      <c r="N1258" s="113"/>
      <c r="O1258" s="113"/>
      <c r="P1258" s="113"/>
      <c r="Q1258" s="113"/>
      <c r="R1258" s="113"/>
      <c r="S1258" s="113"/>
      <c r="T1258" s="114"/>
      <c r="AT1258" s="110" t="s">
        <v>117</v>
      </c>
      <c r="AU1258" s="110" t="s">
        <v>116</v>
      </c>
      <c r="AV1258" s="8" t="s">
        <v>42</v>
      </c>
      <c r="AW1258" s="8" t="s">
        <v>15</v>
      </c>
      <c r="AX1258" s="8" t="s">
        <v>41</v>
      </c>
      <c r="AY1258" s="110" t="s">
        <v>109</v>
      </c>
    </row>
    <row r="1259" spans="1:65" s="9" customFormat="1" x14ac:dyDescent="0.2">
      <c r="B1259" s="115"/>
      <c r="D1259" s="109" t="s">
        <v>117</v>
      </c>
      <c r="E1259" s="116" t="s">
        <v>0</v>
      </c>
      <c r="F1259" s="117" t="s">
        <v>1649</v>
      </c>
      <c r="H1259" s="118">
        <v>459.5</v>
      </c>
      <c r="I1259" s="118"/>
      <c r="J1259" s="118"/>
      <c r="L1259" s="115"/>
      <c r="M1259" s="119"/>
      <c r="N1259" s="120"/>
      <c r="O1259" s="120"/>
      <c r="P1259" s="120"/>
      <c r="Q1259" s="120"/>
      <c r="R1259" s="120"/>
      <c r="S1259" s="120"/>
      <c r="T1259" s="121"/>
      <c r="AT1259" s="116" t="s">
        <v>117</v>
      </c>
      <c r="AU1259" s="116" t="s">
        <v>116</v>
      </c>
      <c r="AV1259" s="9" t="s">
        <v>116</v>
      </c>
      <c r="AW1259" s="9" t="s">
        <v>15</v>
      </c>
      <c r="AX1259" s="9" t="s">
        <v>41</v>
      </c>
      <c r="AY1259" s="116" t="s">
        <v>109</v>
      </c>
    </row>
    <row r="1260" spans="1:65" s="10" customFormat="1" x14ac:dyDescent="0.2">
      <c r="B1260" s="122"/>
      <c r="D1260" s="109" t="s">
        <v>117</v>
      </c>
      <c r="E1260" s="123" t="s">
        <v>0</v>
      </c>
      <c r="F1260" s="124" t="s">
        <v>121</v>
      </c>
      <c r="H1260" s="125">
        <v>459.5</v>
      </c>
      <c r="I1260" s="125"/>
      <c r="J1260" s="125"/>
      <c r="L1260" s="122"/>
      <c r="M1260" s="126"/>
      <c r="N1260" s="127"/>
      <c r="O1260" s="127"/>
      <c r="P1260" s="127"/>
      <c r="Q1260" s="127"/>
      <c r="R1260" s="127"/>
      <c r="S1260" s="127"/>
      <c r="T1260" s="128"/>
      <c r="AT1260" s="123" t="s">
        <v>117</v>
      </c>
      <c r="AU1260" s="123" t="s">
        <v>116</v>
      </c>
      <c r="AV1260" s="10" t="s">
        <v>115</v>
      </c>
      <c r="AW1260" s="10" t="s">
        <v>15</v>
      </c>
      <c r="AX1260" s="10" t="s">
        <v>42</v>
      </c>
      <c r="AY1260" s="123" t="s">
        <v>109</v>
      </c>
    </row>
    <row r="1261" spans="1:65" s="2" customFormat="1" ht="24.2" customHeight="1" x14ac:dyDescent="0.2">
      <c r="A1261" s="20"/>
      <c r="B1261" s="95"/>
      <c r="C1261" s="136">
        <v>406</v>
      </c>
      <c r="D1261" s="136" t="s">
        <v>216</v>
      </c>
      <c r="E1261" s="137" t="s">
        <v>2090</v>
      </c>
      <c r="F1261" s="138" t="s">
        <v>2091</v>
      </c>
      <c r="G1261" s="139" t="s">
        <v>214</v>
      </c>
      <c r="H1261" s="140">
        <v>473.28500000000003</v>
      </c>
      <c r="I1261" s="140"/>
      <c r="J1261" s="140">
        <f t="shared" ref="J1261" si="296">SUM(H1261*I1261)</f>
        <v>0</v>
      </c>
      <c r="K1261" s="141"/>
      <c r="L1261" s="142"/>
      <c r="M1261" s="143" t="s">
        <v>0</v>
      </c>
      <c r="N1261" s="144" t="s">
        <v>24</v>
      </c>
      <c r="O1261" s="104">
        <v>0</v>
      </c>
      <c r="P1261" s="104">
        <f>O1261*H1261</f>
        <v>0</v>
      </c>
      <c r="Q1261" s="104">
        <v>0</v>
      </c>
      <c r="R1261" s="104">
        <f>Q1261*H1261</f>
        <v>0</v>
      </c>
      <c r="S1261" s="104">
        <v>0</v>
      </c>
      <c r="T1261" s="105">
        <f>S1261*H1261</f>
        <v>0</v>
      </c>
      <c r="U1261" s="20"/>
      <c r="V1261" s="20"/>
      <c r="W1261" s="20"/>
      <c r="X1261" s="20"/>
      <c r="Y1261" s="20"/>
      <c r="Z1261" s="20"/>
      <c r="AA1261" s="20"/>
      <c r="AB1261" s="20"/>
      <c r="AC1261" s="20"/>
      <c r="AD1261" s="20"/>
      <c r="AE1261" s="20"/>
      <c r="AR1261" s="106" t="s">
        <v>305</v>
      </c>
      <c r="AT1261" s="106" t="s">
        <v>216</v>
      </c>
      <c r="AU1261" s="106" t="s">
        <v>116</v>
      </c>
      <c r="AY1261" s="12" t="s">
        <v>109</v>
      </c>
      <c r="BE1261" s="107">
        <f>IF(N1261="základná",J1261,0)</f>
        <v>0</v>
      </c>
      <c r="BF1261" s="107">
        <f>IF(N1261="znížená",J1261,0)</f>
        <v>0</v>
      </c>
      <c r="BG1261" s="107">
        <f>IF(N1261="zákl. prenesená",J1261,0)</f>
        <v>0</v>
      </c>
      <c r="BH1261" s="107">
        <f>IF(N1261="zníž. prenesená",J1261,0)</f>
        <v>0</v>
      </c>
      <c r="BI1261" s="107">
        <f>IF(N1261="nulová",J1261,0)</f>
        <v>0</v>
      </c>
      <c r="BJ1261" s="12" t="s">
        <v>116</v>
      </c>
      <c r="BK1261" s="107">
        <f>ROUND(I1261*H1261,2)</f>
        <v>0</v>
      </c>
      <c r="BL1261" s="12" t="s">
        <v>190</v>
      </c>
      <c r="BM1261" s="106" t="s">
        <v>2092</v>
      </c>
    </row>
    <row r="1262" spans="1:65" s="9" customFormat="1" x14ac:dyDescent="0.2">
      <c r="B1262" s="115"/>
      <c r="D1262" s="109" t="s">
        <v>117</v>
      </c>
      <c r="E1262" s="116" t="s">
        <v>0</v>
      </c>
      <c r="F1262" s="117" t="s">
        <v>2093</v>
      </c>
      <c r="H1262" s="118">
        <v>473.28500000000003</v>
      </c>
      <c r="I1262" s="118"/>
      <c r="J1262" s="118"/>
      <c r="L1262" s="115"/>
      <c r="M1262" s="119"/>
      <c r="N1262" s="120"/>
      <c r="O1262" s="120"/>
      <c r="P1262" s="120"/>
      <c r="Q1262" s="120"/>
      <c r="R1262" s="120"/>
      <c r="S1262" s="120"/>
      <c r="T1262" s="121"/>
      <c r="AT1262" s="116" t="s">
        <v>117</v>
      </c>
      <c r="AU1262" s="116" t="s">
        <v>116</v>
      </c>
      <c r="AV1262" s="9" t="s">
        <v>116</v>
      </c>
      <c r="AW1262" s="9" t="s">
        <v>15</v>
      </c>
      <c r="AX1262" s="9" t="s">
        <v>41</v>
      </c>
      <c r="AY1262" s="116" t="s">
        <v>109</v>
      </c>
    </row>
    <row r="1263" spans="1:65" s="10" customFormat="1" x14ac:dyDescent="0.2">
      <c r="B1263" s="122"/>
      <c r="D1263" s="109" t="s">
        <v>117</v>
      </c>
      <c r="E1263" s="123" t="s">
        <v>0</v>
      </c>
      <c r="F1263" s="124" t="s">
        <v>470</v>
      </c>
      <c r="H1263" s="125">
        <v>473.28500000000003</v>
      </c>
      <c r="I1263" s="125"/>
      <c r="J1263" s="125"/>
      <c r="L1263" s="122"/>
      <c r="M1263" s="126"/>
      <c r="N1263" s="127"/>
      <c r="O1263" s="127"/>
      <c r="P1263" s="127"/>
      <c r="Q1263" s="127"/>
      <c r="R1263" s="127"/>
      <c r="S1263" s="127"/>
      <c r="T1263" s="128"/>
      <c r="AT1263" s="123" t="s">
        <v>117</v>
      </c>
      <c r="AU1263" s="123" t="s">
        <v>116</v>
      </c>
      <c r="AV1263" s="10" t="s">
        <v>115</v>
      </c>
      <c r="AW1263" s="10" t="s">
        <v>15</v>
      </c>
      <c r="AX1263" s="10" t="s">
        <v>42</v>
      </c>
      <c r="AY1263" s="123" t="s">
        <v>109</v>
      </c>
    </row>
    <row r="1264" spans="1:65" s="2" customFormat="1" ht="24.2" customHeight="1" x14ac:dyDescent="0.2">
      <c r="A1264" s="20"/>
      <c r="B1264" s="95"/>
      <c r="C1264" s="136">
        <v>407</v>
      </c>
      <c r="D1264" s="136" t="s">
        <v>216</v>
      </c>
      <c r="E1264" s="137" t="s">
        <v>2094</v>
      </c>
      <c r="F1264" s="138" t="s">
        <v>2095</v>
      </c>
      <c r="G1264" s="139" t="s">
        <v>214</v>
      </c>
      <c r="H1264" s="140">
        <v>141.36199999999999</v>
      </c>
      <c r="I1264" s="140"/>
      <c r="J1264" s="140">
        <f t="shared" ref="J1264" si="297">SUM(H1264*I1264)</f>
        <v>0</v>
      </c>
      <c r="K1264" s="141"/>
      <c r="L1264" s="142"/>
      <c r="M1264" s="143" t="s">
        <v>0</v>
      </c>
      <c r="N1264" s="144" t="s">
        <v>24</v>
      </c>
      <c r="O1264" s="104">
        <v>0</v>
      </c>
      <c r="P1264" s="104">
        <f>O1264*H1264</f>
        <v>0</v>
      </c>
      <c r="Q1264" s="104">
        <v>0</v>
      </c>
      <c r="R1264" s="104">
        <f>Q1264*H1264</f>
        <v>0</v>
      </c>
      <c r="S1264" s="104">
        <v>0</v>
      </c>
      <c r="T1264" s="105">
        <f>S1264*H1264</f>
        <v>0</v>
      </c>
      <c r="U1264" s="20"/>
      <c r="V1264" s="20"/>
      <c r="W1264" s="20"/>
      <c r="X1264" s="20"/>
      <c r="Y1264" s="20"/>
      <c r="Z1264" s="20"/>
      <c r="AA1264" s="20"/>
      <c r="AB1264" s="20"/>
      <c r="AC1264" s="20"/>
      <c r="AD1264" s="20"/>
      <c r="AE1264" s="20"/>
      <c r="AR1264" s="106" t="s">
        <v>305</v>
      </c>
      <c r="AT1264" s="106" t="s">
        <v>216</v>
      </c>
      <c r="AU1264" s="106" t="s">
        <v>116</v>
      </c>
      <c r="AY1264" s="12" t="s">
        <v>109</v>
      </c>
      <c r="BE1264" s="107">
        <f>IF(N1264="základná",J1264,0)</f>
        <v>0</v>
      </c>
      <c r="BF1264" s="107">
        <f>IF(N1264="znížená",J1264,0)</f>
        <v>0</v>
      </c>
      <c r="BG1264" s="107">
        <f>IF(N1264="zákl. prenesená",J1264,0)</f>
        <v>0</v>
      </c>
      <c r="BH1264" s="107">
        <f>IF(N1264="zníž. prenesená",J1264,0)</f>
        <v>0</v>
      </c>
      <c r="BI1264" s="107">
        <f>IF(N1264="nulová",J1264,0)</f>
        <v>0</v>
      </c>
      <c r="BJ1264" s="12" t="s">
        <v>116</v>
      </c>
      <c r="BK1264" s="107">
        <f>ROUND(I1264*H1264,2)</f>
        <v>0</v>
      </c>
      <c r="BL1264" s="12" t="s">
        <v>190</v>
      </c>
      <c r="BM1264" s="106" t="s">
        <v>2096</v>
      </c>
    </row>
    <row r="1265" spans="1:65" s="9" customFormat="1" x14ac:dyDescent="0.2">
      <c r="B1265" s="115"/>
      <c r="D1265" s="109" t="s">
        <v>117</v>
      </c>
      <c r="E1265" s="116" t="s">
        <v>0</v>
      </c>
      <c r="F1265" s="117" t="s">
        <v>2097</v>
      </c>
      <c r="H1265" s="118">
        <v>141.36199999999999</v>
      </c>
      <c r="I1265" s="118"/>
      <c r="J1265" s="118"/>
      <c r="L1265" s="115"/>
      <c r="M1265" s="119"/>
      <c r="N1265" s="120"/>
      <c r="O1265" s="120"/>
      <c r="P1265" s="120"/>
      <c r="Q1265" s="120"/>
      <c r="R1265" s="120"/>
      <c r="S1265" s="120"/>
      <c r="T1265" s="121"/>
      <c r="AT1265" s="116" t="s">
        <v>117</v>
      </c>
      <c r="AU1265" s="116" t="s">
        <v>116</v>
      </c>
      <c r="AV1265" s="9" t="s">
        <v>116</v>
      </c>
      <c r="AW1265" s="9" t="s">
        <v>15</v>
      </c>
      <c r="AX1265" s="9" t="s">
        <v>41</v>
      </c>
      <c r="AY1265" s="116" t="s">
        <v>109</v>
      </c>
    </row>
    <row r="1266" spans="1:65" s="10" customFormat="1" x14ac:dyDescent="0.2">
      <c r="B1266" s="122"/>
      <c r="D1266" s="109" t="s">
        <v>117</v>
      </c>
      <c r="E1266" s="123" t="s">
        <v>0</v>
      </c>
      <c r="F1266" s="124" t="s">
        <v>470</v>
      </c>
      <c r="H1266" s="125">
        <v>141.36199999999999</v>
      </c>
      <c r="I1266" s="125"/>
      <c r="J1266" s="125"/>
      <c r="L1266" s="122"/>
      <c r="M1266" s="126"/>
      <c r="N1266" s="127"/>
      <c r="O1266" s="127"/>
      <c r="P1266" s="127"/>
      <c r="Q1266" s="127"/>
      <c r="R1266" s="127"/>
      <c r="S1266" s="127"/>
      <c r="T1266" s="128"/>
      <c r="AT1266" s="123" t="s">
        <v>117</v>
      </c>
      <c r="AU1266" s="123" t="s">
        <v>116</v>
      </c>
      <c r="AV1266" s="10" t="s">
        <v>115</v>
      </c>
      <c r="AW1266" s="10" t="s">
        <v>15</v>
      </c>
      <c r="AX1266" s="10" t="s">
        <v>42</v>
      </c>
      <c r="AY1266" s="123" t="s">
        <v>109</v>
      </c>
    </row>
    <row r="1267" spans="1:65" s="2" customFormat="1" ht="16.5" customHeight="1" x14ac:dyDescent="0.2">
      <c r="A1267" s="20"/>
      <c r="B1267" s="95"/>
      <c r="C1267" s="96">
        <v>408</v>
      </c>
      <c r="D1267" s="96" t="s">
        <v>111</v>
      </c>
      <c r="E1267" s="97" t="s">
        <v>2098</v>
      </c>
      <c r="F1267" s="98" t="s">
        <v>2099</v>
      </c>
      <c r="G1267" s="99" t="s">
        <v>214</v>
      </c>
      <c r="H1267" s="100">
        <v>134.63</v>
      </c>
      <c r="I1267" s="100"/>
      <c r="J1267" s="190">
        <f t="shared" ref="J1267:J1268" si="298">SUM(H1267*I1267)</f>
        <v>0</v>
      </c>
      <c r="K1267" s="101"/>
      <c r="L1267" s="21"/>
      <c r="M1267" s="102" t="s">
        <v>0</v>
      </c>
      <c r="N1267" s="103" t="s">
        <v>24</v>
      </c>
      <c r="O1267" s="104">
        <v>0</v>
      </c>
      <c r="P1267" s="104">
        <f>O1267*H1267</f>
        <v>0</v>
      </c>
      <c r="Q1267" s="104">
        <v>0</v>
      </c>
      <c r="R1267" s="104">
        <f>Q1267*H1267</f>
        <v>0</v>
      </c>
      <c r="S1267" s="104">
        <v>0</v>
      </c>
      <c r="T1267" s="105">
        <f>S1267*H1267</f>
        <v>0</v>
      </c>
      <c r="U1267" s="20"/>
      <c r="V1267" s="20"/>
      <c r="W1267" s="20"/>
      <c r="X1267" s="20"/>
      <c r="Y1267" s="20"/>
      <c r="Z1267" s="20"/>
      <c r="AA1267" s="20"/>
      <c r="AB1267" s="20"/>
      <c r="AC1267" s="20"/>
      <c r="AD1267" s="20"/>
      <c r="AE1267" s="20"/>
      <c r="AR1267" s="106" t="s">
        <v>190</v>
      </c>
      <c r="AT1267" s="106" t="s">
        <v>111</v>
      </c>
      <c r="AU1267" s="106" t="s">
        <v>116</v>
      </c>
      <c r="AY1267" s="12" t="s">
        <v>109</v>
      </c>
      <c r="BE1267" s="107">
        <f>IF(N1267="základná",J1267,0)</f>
        <v>0</v>
      </c>
      <c r="BF1267" s="107">
        <f>IF(N1267="znížená",J1267,0)</f>
        <v>0</v>
      </c>
      <c r="BG1267" s="107">
        <f>IF(N1267="zákl. prenesená",J1267,0)</f>
        <v>0</v>
      </c>
      <c r="BH1267" s="107">
        <f>IF(N1267="zníž. prenesená",J1267,0)</f>
        <v>0</v>
      </c>
      <c r="BI1267" s="107">
        <f>IF(N1267="nulová",J1267,0)</f>
        <v>0</v>
      </c>
      <c r="BJ1267" s="12" t="s">
        <v>116</v>
      </c>
      <c r="BK1267" s="107">
        <f>ROUND(I1267*H1267,2)</f>
        <v>0</v>
      </c>
      <c r="BL1267" s="12" t="s">
        <v>190</v>
      </c>
      <c r="BM1267" s="106" t="s">
        <v>2100</v>
      </c>
    </row>
    <row r="1268" spans="1:65" s="2" customFormat="1" ht="24.2" customHeight="1" x14ac:dyDescent="0.2">
      <c r="A1268" s="20"/>
      <c r="B1268" s="95"/>
      <c r="C1268" s="96">
        <v>409</v>
      </c>
      <c r="D1268" s="96" t="s">
        <v>111</v>
      </c>
      <c r="E1268" s="97" t="s">
        <v>2101</v>
      </c>
      <c r="F1268" s="98" t="s">
        <v>2102</v>
      </c>
      <c r="G1268" s="99" t="s">
        <v>214</v>
      </c>
      <c r="H1268" s="100">
        <v>951.36</v>
      </c>
      <c r="I1268" s="100"/>
      <c r="J1268" s="190">
        <f t="shared" si="298"/>
        <v>0</v>
      </c>
      <c r="K1268" s="101"/>
      <c r="L1268" s="21"/>
      <c r="M1268" s="102" t="s">
        <v>0</v>
      </c>
      <c r="N1268" s="103" t="s">
        <v>24</v>
      </c>
      <c r="O1268" s="104">
        <v>0</v>
      </c>
      <c r="P1268" s="104">
        <f>O1268*H1268</f>
        <v>0</v>
      </c>
      <c r="Q1268" s="104">
        <v>0</v>
      </c>
      <c r="R1268" s="104">
        <f>Q1268*H1268</f>
        <v>0</v>
      </c>
      <c r="S1268" s="104">
        <v>0</v>
      </c>
      <c r="T1268" s="105">
        <f>S1268*H1268</f>
        <v>0</v>
      </c>
      <c r="U1268" s="20"/>
      <c r="V1268" s="20"/>
      <c r="W1268" s="20"/>
      <c r="X1268" s="20"/>
      <c r="Y1268" s="20"/>
      <c r="Z1268" s="20"/>
      <c r="AA1268" s="20"/>
      <c r="AB1268" s="20"/>
      <c r="AC1268" s="20"/>
      <c r="AD1268" s="20"/>
      <c r="AE1268" s="20"/>
      <c r="AR1268" s="106" t="s">
        <v>190</v>
      </c>
      <c r="AT1268" s="106" t="s">
        <v>111</v>
      </c>
      <c r="AU1268" s="106" t="s">
        <v>116</v>
      </c>
      <c r="AY1268" s="12" t="s">
        <v>109</v>
      </c>
      <c r="BE1268" s="107">
        <f>IF(N1268="základná",J1268,0)</f>
        <v>0</v>
      </c>
      <c r="BF1268" s="107">
        <f>IF(N1268="znížená",J1268,0)</f>
        <v>0</v>
      </c>
      <c r="BG1268" s="107">
        <f>IF(N1268="zákl. prenesená",J1268,0)</f>
        <v>0</v>
      </c>
      <c r="BH1268" s="107">
        <f>IF(N1268="zníž. prenesená",J1268,0)</f>
        <v>0</v>
      </c>
      <c r="BI1268" s="107">
        <f>IF(N1268="nulová",J1268,0)</f>
        <v>0</v>
      </c>
      <c r="BJ1268" s="12" t="s">
        <v>116</v>
      </c>
      <c r="BK1268" s="107">
        <f>ROUND(I1268*H1268,2)</f>
        <v>0</v>
      </c>
      <c r="BL1268" s="12" t="s">
        <v>190</v>
      </c>
      <c r="BM1268" s="106" t="s">
        <v>2103</v>
      </c>
    </row>
    <row r="1269" spans="1:65" s="8" customFormat="1" x14ac:dyDescent="0.2">
      <c r="B1269" s="108"/>
      <c r="D1269" s="109" t="s">
        <v>117</v>
      </c>
      <c r="E1269" s="110" t="s">
        <v>0</v>
      </c>
      <c r="F1269" s="111" t="s">
        <v>2104</v>
      </c>
      <c r="H1269" s="110" t="s">
        <v>0</v>
      </c>
      <c r="I1269" s="181"/>
      <c r="J1269" s="181"/>
      <c r="L1269" s="108"/>
      <c r="M1269" s="112"/>
      <c r="N1269" s="113"/>
      <c r="O1269" s="113"/>
      <c r="P1269" s="113"/>
      <c r="Q1269" s="113"/>
      <c r="R1269" s="113"/>
      <c r="S1269" s="113"/>
      <c r="T1269" s="114"/>
      <c r="AT1269" s="110" t="s">
        <v>117</v>
      </c>
      <c r="AU1269" s="110" t="s">
        <v>116</v>
      </c>
      <c r="AV1269" s="8" t="s">
        <v>42</v>
      </c>
      <c r="AW1269" s="8" t="s">
        <v>15</v>
      </c>
      <c r="AX1269" s="8" t="s">
        <v>41</v>
      </c>
      <c r="AY1269" s="110" t="s">
        <v>109</v>
      </c>
    </row>
    <row r="1270" spans="1:65" s="9" customFormat="1" x14ac:dyDescent="0.2">
      <c r="B1270" s="115"/>
      <c r="D1270" s="109" t="s">
        <v>117</v>
      </c>
      <c r="E1270" s="116" t="s">
        <v>0</v>
      </c>
      <c r="F1270" s="117" t="s">
        <v>1649</v>
      </c>
      <c r="H1270" s="118">
        <v>459.5</v>
      </c>
      <c r="I1270" s="118"/>
      <c r="J1270" s="118"/>
      <c r="L1270" s="115"/>
      <c r="M1270" s="119"/>
      <c r="N1270" s="120"/>
      <c r="O1270" s="120"/>
      <c r="P1270" s="120"/>
      <c r="Q1270" s="120"/>
      <c r="R1270" s="120"/>
      <c r="S1270" s="120"/>
      <c r="T1270" s="121"/>
      <c r="AT1270" s="116" t="s">
        <v>117</v>
      </c>
      <c r="AU1270" s="116" t="s">
        <v>116</v>
      </c>
      <c r="AV1270" s="9" t="s">
        <v>116</v>
      </c>
      <c r="AW1270" s="9" t="s">
        <v>15</v>
      </c>
      <c r="AX1270" s="9" t="s">
        <v>41</v>
      </c>
      <c r="AY1270" s="116" t="s">
        <v>109</v>
      </c>
    </row>
    <row r="1271" spans="1:65" s="9" customFormat="1" x14ac:dyDescent="0.2">
      <c r="B1271" s="115"/>
      <c r="D1271" s="109" t="s">
        <v>117</v>
      </c>
      <c r="E1271" s="116" t="s">
        <v>0</v>
      </c>
      <c r="F1271" s="117" t="s">
        <v>719</v>
      </c>
      <c r="H1271" s="118">
        <v>357.23</v>
      </c>
      <c r="I1271" s="118"/>
      <c r="J1271" s="118"/>
      <c r="L1271" s="115"/>
      <c r="M1271" s="119"/>
      <c r="N1271" s="120"/>
      <c r="O1271" s="120"/>
      <c r="P1271" s="120"/>
      <c r="Q1271" s="120"/>
      <c r="R1271" s="120"/>
      <c r="S1271" s="120"/>
      <c r="T1271" s="121"/>
      <c r="AT1271" s="116" t="s">
        <v>117</v>
      </c>
      <c r="AU1271" s="116" t="s">
        <v>116</v>
      </c>
      <c r="AV1271" s="9" t="s">
        <v>116</v>
      </c>
      <c r="AW1271" s="9" t="s">
        <v>15</v>
      </c>
      <c r="AX1271" s="9" t="s">
        <v>41</v>
      </c>
      <c r="AY1271" s="116" t="s">
        <v>109</v>
      </c>
    </row>
    <row r="1272" spans="1:65" s="9" customFormat="1" x14ac:dyDescent="0.2">
      <c r="B1272" s="115"/>
      <c r="D1272" s="109" t="s">
        <v>117</v>
      </c>
      <c r="E1272" s="116" t="s">
        <v>0</v>
      </c>
      <c r="F1272" s="117" t="s">
        <v>720</v>
      </c>
      <c r="H1272" s="118">
        <v>134.63</v>
      </c>
      <c r="I1272" s="118"/>
      <c r="J1272" s="118"/>
      <c r="L1272" s="115"/>
      <c r="M1272" s="119"/>
      <c r="N1272" s="120"/>
      <c r="O1272" s="120"/>
      <c r="P1272" s="120"/>
      <c r="Q1272" s="120"/>
      <c r="R1272" s="120"/>
      <c r="S1272" s="120"/>
      <c r="T1272" s="121"/>
      <c r="AT1272" s="116" t="s">
        <v>117</v>
      </c>
      <c r="AU1272" s="116" t="s">
        <v>116</v>
      </c>
      <c r="AV1272" s="9" t="s">
        <v>116</v>
      </c>
      <c r="AW1272" s="9" t="s">
        <v>15</v>
      </c>
      <c r="AX1272" s="9" t="s">
        <v>41</v>
      </c>
      <c r="AY1272" s="116" t="s">
        <v>109</v>
      </c>
    </row>
    <row r="1273" spans="1:65" s="10" customFormat="1" x14ac:dyDescent="0.2">
      <c r="B1273" s="122"/>
      <c r="D1273" s="109" t="s">
        <v>117</v>
      </c>
      <c r="E1273" s="123" t="s">
        <v>0</v>
      </c>
      <c r="F1273" s="124" t="s">
        <v>121</v>
      </c>
      <c r="H1273" s="125">
        <v>951.36</v>
      </c>
      <c r="I1273" s="125"/>
      <c r="J1273" s="125"/>
      <c r="L1273" s="122"/>
      <c r="M1273" s="126"/>
      <c r="N1273" s="127"/>
      <c r="O1273" s="127"/>
      <c r="P1273" s="127"/>
      <c r="Q1273" s="127"/>
      <c r="R1273" s="127"/>
      <c r="S1273" s="127"/>
      <c r="T1273" s="128"/>
      <c r="AT1273" s="123" t="s">
        <v>117</v>
      </c>
      <c r="AU1273" s="123" t="s">
        <v>116</v>
      </c>
      <c r="AV1273" s="10" t="s">
        <v>115</v>
      </c>
      <c r="AW1273" s="10" t="s">
        <v>15</v>
      </c>
      <c r="AX1273" s="10" t="s">
        <v>42</v>
      </c>
      <c r="AY1273" s="123" t="s">
        <v>109</v>
      </c>
    </row>
    <row r="1274" spans="1:65" s="2" customFormat="1" ht="24.2" customHeight="1" x14ac:dyDescent="0.2">
      <c r="A1274" s="20"/>
      <c r="B1274" s="95"/>
      <c r="C1274" s="96"/>
      <c r="D1274" s="96" t="s">
        <v>111</v>
      </c>
      <c r="E1274" s="97" t="s">
        <v>2105</v>
      </c>
      <c r="F1274" s="98" t="s">
        <v>2106</v>
      </c>
      <c r="G1274" s="99" t="s">
        <v>214</v>
      </c>
      <c r="H1274" s="100">
        <v>951.36</v>
      </c>
      <c r="I1274" s="100"/>
      <c r="J1274" s="100">
        <f>ROUND(I1274*H1274,2)</f>
        <v>0</v>
      </c>
      <c r="K1274" s="101"/>
      <c r="L1274" s="21"/>
      <c r="M1274" s="102" t="s">
        <v>0</v>
      </c>
      <c r="N1274" s="103" t="s">
        <v>24</v>
      </c>
      <c r="O1274" s="104">
        <v>0.82699999999999996</v>
      </c>
      <c r="P1274" s="104">
        <f>O1274*H1274</f>
        <v>786.77472</v>
      </c>
      <c r="Q1274" s="104">
        <v>0</v>
      </c>
      <c r="R1274" s="104">
        <f>Q1274*H1274</f>
        <v>0</v>
      </c>
      <c r="S1274" s="104">
        <v>0</v>
      </c>
      <c r="T1274" s="105">
        <f>S1274*H1274</f>
        <v>0</v>
      </c>
      <c r="U1274" s="20"/>
      <c r="V1274" s="20"/>
      <c r="W1274" s="20"/>
      <c r="X1274" s="20"/>
      <c r="Y1274" s="20"/>
      <c r="Z1274" s="20"/>
      <c r="AA1274" s="20"/>
      <c r="AB1274" s="20"/>
      <c r="AC1274" s="20"/>
      <c r="AD1274" s="20"/>
      <c r="AE1274" s="20"/>
      <c r="AR1274" s="106" t="s">
        <v>190</v>
      </c>
      <c r="AT1274" s="106" t="s">
        <v>111</v>
      </c>
      <c r="AU1274" s="106" t="s">
        <v>116</v>
      </c>
      <c r="AY1274" s="12" t="s">
        <v>109</v>
      </c>
      <c r="BE1274" s="107">
        <f>IF(N1274="základná",J1274,0)</f>
        <v>0</v>
      </c>
      <c r="BF1274" s="107">
        <f>IF(N1274="znížená",J1274,0)</f>
        <v>0</v>
      </c>
      <c r="BG1274" s="107">
        <f>IF(N1274="zákl. prenesená",J1274,0)</f>
        <v>0</v>
      </c>
      <c r="BH1274" s="107">
        <f>IF(N1274="zníž. prenesená",J1274,0)</f>
        <v>0</v>
      </c>
      <c r="BI1274" s="107">
        <f>IF(N1274="nulová",J1274,0)</f>
        <v>0</v>
      </c>
      <c r="BJ1274" s="12" t="s">
        <v>116</v>
      </c>
      <c r="BK1274" s="107">
        <f>ROUND(I1274*H1274,2)</f>
        <v>0</v>
      </c>
      <c r="BL1274" s="12" t="s">
        <v>190</v>
      </c>
      <c r="BM1274" s="106" t="s">
        <v>2107</v>
      </c>
    </row>
    <row r="1275" spans="1:65" s="2" customFormat="1" ht="24.2" customHeight="1" x14ac:dyDescent="0.2">
      <c r="A1275" s="20"/>
      <c r="B1275" s="95"/>
      <c r="C1275" s="96">
        <v>410</v>
      </c>
      <c r="D1275" s="96" t="s">
        <v>111</v>
      </c>
      <c r="E1275" s="97" t="s">
        <v>2108</v>
      </c>
      <c r="F1275" s="98" t="s">
        <v>2109</v>
      </c>
      <c r="G1275" s="99" t="s">
        <v>950</v>
      </c>
      <c r="H1275" s="100">
        <v>352.94499999999999</v>
      </c>
      <c r="I1275" s="100"/>
      <c r="J1275" s="190">
        <f t="shared" ref="J1275" si="299">SUM(H1275*I1275)</f>
        <v>0</v>
      </c>
      <c r="K1275" s="101"/>
      <c r="L1275" s="21"/>
      <c r="M1275" s="102" t="s">
        <v>0</v>
      </c>
      <c r="N1275" s="103" t="s">
        <v>24</v>
      </c>
      <c r="O1275" s="104">
        <v>0</v>
      </c>
      <c r="P1275" s="104">
        <f>O1275*H1275</f>
        <v>0</v>
      </c>
      <c r="Q1275" s="104">
        <v>0</v>
      </c>
      <c r="R1275" s="104">
        <f>Q1275*H1275</f>
        <v>0</v>
      </c>
      <c r="S1275" s="104">
        <v>0</v>
      </c>
      <c r="T1275" s="105">
        <f>S1275*H1275</f>
        <v>0</v>
      </c>
      <c r="U1275" s="20"/>
      <c r="V1275" s="20"/>
      <c r="W1275" s="20"/>
      <c r="X1275" s="20"/>
      <c r="Y1275" s="20"/>
      <c r="Z1275" s="20"/>
      <c r="AA1275" s="20"/>
      <c r="AB1275" s="20"/>
      <c r="AC1275" s="20"/>
      <c r="AD1275" s="20"/>
      <c r="AE1275" s="20"/>
      <c r="AR1275" s="106" t="s">
        <v>190</v>
      </c>
      <c r="AT1275" s="106" t="s">
        <v>111</v>
      </c>
      <c r="AU1275" s="106" t="s">
        <v>116</v>
      </c>
      <c r="AY1275" s="12" t="s">
        <v>109</v>
      </c>
      <c r="BE1275" s="107">
        <f>IF(N1275="základná",J1275,0)</f>
        <v>0</v>
      </c>
      <c r="BF1275" s="107">
        <f>IF(N1275="znížená",J1275,0)</f>
        <v>0</v>
      </c>
      <c r="BG1275" s="107">
        <f>IF(N1275="zákl. prenesená",J1275,0)</f>
        <v>0</v>
      </c>
      <c r="BH1275" s="107">
        <f>IF(N1275="zníž. prenesená",J1275,0)</f>
        <v>0</v>
      </c>
      <c r="BI1275" s="107">
        <f>IF(N1275="nulová",J1275,0)</f>
        <v>0</v>
      </c>
      <c r="BJ1275" s="12" t="s">
        <v>116</v>
      </c>
      <c r="BK1275" s="107">
        <f>ROUND(I1275*H1275,2)</f>
        <v>0</v>
      </c>
      <c r="BL1275" s="12" t="s">
        <v>190</v>
      </c>
      <c r="BM1275" s="106" t="s">
        <v>2110</v>
      </c>
    </row>
    <row r="1276" spans="1:65" s="7" customFormat="1" ht="22.9" customHeight="1" x14ac:dyDescent="0.2">
      <c r="B1276" s="85"/>
      <c r="D1276" s="86" t="s">
        <v>40</v>
      </c>
      <c r="E1276" s="162" t="s">
        <v>2111</v>
      </c>
      <c r="F1276" s="162" t="s">
        <v>2112</v>
      </c>
      <c r="I1276" s="178"/>
      <c r="J1276" s="180">
        <f>SUM(J1277:J1298)</f>
        <v>0</v>
      </c>
      <c r="L1276" s="85"/>
      <c r="M1276" s="88"/>
      <c r="N1276" s="89"/>
      <c r="O1276" s="89"/>
      <c r="P1276" s="90">
        <f>SUM(P1277:P1298)</f>
        <v>0</v>
      </c>
      <c r="Q1276" s="89"/>
      <c r="R1276" s="90">
        <f>SUM(R1277:R1298)</f>
        <v>0</v>
      </c>
      <c r="S1276" s="89"/>
      <c r="T1276" s="91">
        <f>SUM(T1277:T1298)</f>
        <v>0</v>
      </c>
      <c r="AR1276" s="86" t="s">
        <v>116</v>
      </c>
      <c r="AT1276" s="92" t="s">
        <v>40</v>
      </c>
      <c r="AU1276" s="92" t="s">
        <v>42</v>
      </c>
      <c r="AY1276" s="86" t="s">
        <v>109</v>
      </c>
      <c r="BK1276" s="93">
        <f>SUM(BK1277:BK1298)</f>
        <v>0</v>
      </c>
    </row>
    <row r="1277" spans="1:65" s="2" customFormat="1" ht="33" customHeight="1" x14ac:dyDescent="0.2">
      <c r="A1277" s="20"/>
      <c r="B1277" s="95"/>
      <c r="C1277" s="96">
        <v>411</v>
      </c>
      <c r="D1277" s="96" t="s">
        <v>111</v>
      </c>
      <c r="E1277" s="97" t="s">
        <v>2113</v>
      </c>
      <c r="F1277" s="98" t="s">
        <v>2114</v>
      </c>
      <c r="G1277" s="99" t="s">
        <v>214</v>
      </c>
      <c r="H1277" s="100">
        <v>317.01600000000002</v>
      </c>
      <c r="I1277" s="100"/>
      <c r="J1277" s="190">
        <f t="shared" ref="J1277" si="300">SUM(H1277*I1277)</f>
        <v>0</v>
      </c>
      <c r="K1277" s="101"/>
      <c r="L1277" s="21"/>
      <c r="M1277" s="102" t="s">
        <v>0</v>
      </c>
      <c r="N1277" s="103" t="s">
        <v>24</v>
      </c>
      <c r="O1277" s="104">
        <v>0</v>
      </c>
      <c r="P1277" s="104">
        <f>O1277*H1277</f>
        <v>0</v>
      </c>
      <c r="Q1277" s="104">
        <v>0</v>
      </c>
      <c r="R1277" s="104">
        <f>Q1277*H1277</f>
        <v>0</v>
      </c>
      <c r="S1277" s="104">
        <v>0</v>
      </c>
      <c r="T1277" s="105">
        <f>S1277*H1277</f>
        <v>0</v>
      </c>
      <c r="U1277" s="20"/>
      <c r="V1277" s="20"/>
      <c r="W1277" s="20"/>
      <c r="X1277" s="20"/>
      <c r="Y1277" s="20"/>
      <c r="Z1277" s="20"/>
      <c r="AA1277" s="20"/>
      <c r="AB1277" s="20"/>
      <c r="AC1277" s="20"/>
      <c r="AD1277" s="20"/>
      <c r="AE1277" s="20"/>
      <c r="AR1277" s="106" t="s">
        <v>190</v>
      </c>
      <c r="AT1277" s="106" t="s">
        <v>111</v>
      </c>
      <c r="AU1277" s="106" t="s">
        <v>116</v>
      </c>
      <c r="AY1277" s="12" t="s">
        <v>109</v>
      </c>
      <c r="BE1277" s="107">
        <f>IF(N1277="základná",J1277,0)</f>
        <v>0</v>
      </c>
      <c r="BF1277" s="107">
        <f>IF(N1277="znížená",J1277,0)</f>
        <v>0</v>
      </c>
      <c r="BG1277" s="107">
        <f>IF(N1277="zákl. prenesená",J1277,0)</f>
        <v>0</v>
      </c>
      <c r="BH1277" s="107">
        <f>IF(N1277="zníž. prenesená",J1277,0)</f>
        <v>0</v>
      </c>
      <c r="BI1277" s="107">
        <f>IF(N1277="nulová",J1277,0)</f>
        <v>0</v>
      </c>
      <c r="BJ1277" s="12" t="s">
        <v>116</v>
      </c>
      <c r="BK1277" s="107">
        <f>ROUND(I1277*H1277,2)</f>
        <v>0</v>
      </c>
      <c r="BL1277" s="12" t="s">
        <v>190</v>
      </c>
      <c r="BM1277" s="106" t="s">
        <v>2115</v>
      </c>
    </row>
    <row r="1278" spans="1:65" s="9" customFormat="1" x14ac:dyDescent="0.2">
      <c r="B1278" s="115"/>
      <c r="D1278" s="109" t="s">
        <v>117</v>
      </c>
      <c r="E1278" s="116" t="s">
        <v>0</v>
      </c>
      <c r="F1278" s="117" t="s">
        <v>2116</v>
      </c>
      <c r="H1278" s="118">
        <v>21.783999999999999</v>
      </c>
      <c r="I1278" s="118"/>
      <c r="J1278" s="118"/>
      <c r="L1278" s="115"/>
      <c r="M1278" s="119"/>
      <c r="N1278" s="120"/>
      <c r="O1278" s="120"/>
      <c r="P1278" s="120"/>
      <c r="Q1278" s="120"/>
      <c r="R1278" s="120"/>
      <c r="S1278" s="120"/>
      <c r="T1278" s="121"/>
      <c r="AT1278" s="116" t="s">
        <v>117</v>
      </c>
      <c r="AU1278" s="116" t="s">
        <v>116</v>
      </c>
      <c r="AV1278" s="9" t="s">
        <v>116</v>
      </c>
      <c r="AW1278" s="9" t="s">
        <v>15</v>
      </c>
      <c r="AX1278" s="9" t="s">
        <v>41</v>
      </c>
      <c r="AY1278" s="116" t="s">
        <v>109</v>
      </c>
    </row>
    <row r="1279" spans="1:65" s="9" customFormat="1" x14ac:dyDescent="0.2">
      <c r="B1279" s="115"/>
      <c r="D1279" s="109" t="s">
        <v>117</v>
      </c>
      <c r="E1279" s="116" t="s">
        <v>0</v>
      </c>
      <c r="F1279" s="117" t="s">
        <v>2117</v>
      </c>
      <c r="H1279" s="118">
        <v>24.472000000000001</v>
      </c>
      <c r="I1279" s="118"/>
      <c r="J1279" s="118"/>
      <c r="L1279" s="115"/>
      <c r="M1279" s="119"/>
      <c r="N1279" s="120"/>
      <c r="O1279" s="120"/>
      <c r="P1279" s="120"/>
      <c r="Q1279" s="120"/>
      <c r="R1279" s="120"/>
      <c r="S1279" s="120"/>
      <c r="T1279" s="121"/>
      <c r="AT1279" s="116" t="s">
        <v>117</v>
      </c>
      <c r="AU1279" s="116" t="s">
        <v>116</v>
      </c>
      <c r="AV1279" s="9" t="s">
        <v>116</v>
      </c>
      <c r="AW1279" s="9" t="s">
        <v>15</v>
      </c>
      <c r="AX1279" s="9" t="s">
        <v>41</v>
      </c>
      <c r="AY1279" s="116" t="s">
        <v>109</v>
      </c>
    </row>
    <row r="1280" spans="1:65" s="9" customFormat="1" x14ac:dyDescent="0.2">
      <c r="B1280" s="115"/>
      <c r="D1280" s="109" t="s">
        <v>117</v>
      </c>
      <c r="E1280" s="116" t="s">
        <v>0</v>
      </c>
      <c r="F1280" s="117" t="s">
        <v>2118</v>
      </c>
      <c r="H1280" s="118">
        <v>27.16</v>
      </c>
      <c r="I1280" s="118"/>
      <c r="J1280" s="118"/>
      <c r="L1280" s="115"/>
      <c r="M1280" s="119"/>
      <c r="N1280" s="120"/>
      <c r="O1280" s="120"/>
      <c r="P1280" s="120"/>
      <c r="Q1280" s="120"/>
      <c r="R1280" s="120"/>
      <c r="S1280" s="120"/>
      <c r="T1280" s="121"/>
      <c r="AT1280" s="116" t="s">
        <v>117</v>
      </c>
      <c r="AU1280" s="116" t="s">
        <v>116</v>
      </c>
      <c r="AV1280" s="9" t="s">
        <v>116</v>
      </c>
      <c r="AW1280" s="9" t="s">
        <v>15</v>
      </c>
      <c r="AX1280" s="9" t="s">
        <v>41</v>
      </c>
      <c r="AY1280" s="116" t="s">
        <v>109</v>
      </c>
    </row>
    <row r="1281" spans="1:65" s="9" customFormat="1" x14ac:dyDescent="0.2">
      <c r="B1281" s="115"/>
      <c r="D1281" s="109" t="s">
        <v>117</v>
      </c>
      <c r="E1281" s="116" t="s">
        <v>0</v>
      </c>
      <c r="F1281" s="117" t="s">
        <v>2119</v>
      </c>
      <c r="H1281" s="118">
        <v>35</v>
      </c>
      <c r="I1281" s="118"/>
      <c r="J1281" s="118"/>
      <c r="L1281" s="115"/>
      <c r="M1281" s="119"/>
      <c r="N1281" s="120"/>
      <c r="O1281" s="120"/>
      <c r="P1281" s="120"/>
      <c r="Q1281" s="120"/>
      <c r="R1281" s="120"/>
      <c r="S1281" s="120"/>
      <c r="T1281" s="121"/>
      <c r="AT1281" s="116" t="s">
        <v>117</v>
      </c>
      <c r="AU1281" s="116" t="s">
        <v>116</v>
      </c>
      <c r="AV1281" s="9" t="s">
        <v>116</v>
      </c>
      <c r="AW1281" s="9" t="s">
        <v>15</v>
      </c>
      <c r="AX1281" s="9" t="s">
        <v>41</v>
      </c>
      <c r="AY1281" s="116" t="s">
        <v>109</v>
      </c>
    </row>
    <row r="1282" spans="1:65" s="9" customFormat="1" x14ac:dyDescent="0.2">
      <c r="B1282" s="115"/>
      <c r="D1282" s="109" t="s">
        <v>117</v>
      </c>
      <c r="E1282" s="116" t="s">
        <v>0</v>
      </c>
      <c r="F1282" s="117" t="s">
        <v>2120</v>
      </c>
      <c r="H1282" s="118">
        <v>27.16</v>
      </c>
      <c r="I1282" s="118"/>
      <c r="J1282" s="118"/>
      <c r="L1282" s="115"/>
      <c r="M1282" s="119"/>
      <c r="N1282" s="120"/>
      <c r="O1282" s="120"/>
      <c r="P1282" s="120"/>
      <c r="Q1282" s="120"/>
      <c r="R1282" s="120"/>
      <c r="S1282" s="120"/>
      <c r="T1282" s="121"/>
      <c r="AT1282" s="116" t="s">
        <v>117</v>
      </c>
      <c r="AU1282" s="116" t="s">
        <v>116</v>
      </c>
      <c r="AV1282" s="9" t="s">
        <v>116</v>
      </c>
      <c r="AW1282" s="9" t="s">
        <v>15</v>
      </c>
      <c r="AX1282" s="9" t="s">
        <v>41</v>
      </c>
      <c r="AY1282" s="116" t="s">
        <v>109</v>
      </c>
    </row>
    <row r="1283" spans="1:65" s="9" customFormat="1" x14ac:dyDescent="0.2">
      <c r="B1283" s="115"/>
      <c r="D1283" s="109" t="s">
        <v>117</v>
      </c>
      <c r="E1283" s="116" t="s">
        <v>0</v>
      </c>
      <c r="F1283" s="117" t="s">
        <v>2121</v>
      </c>
      <c r="H1283" s="118">
        <v>33.6</v>
      </c>
      <c r="I1283" s="118"/>
      <c r="J1283" s="118"/>
      <c r="L1283" s="115"/>
      <c r="M1283" s="119"/>
      <c r="N1283" s="120"/>
      <c r="O1283" s="120"/>
      <c r="P1283" s="120"/>
      <c r="Q1283" s="120"/>
      <c r="R1283" s="120"/>
      <c r="S1283" s="120"/>
      <c r="T1283" s="121"/>
      <c r="AT1283" s="116" t="s">
        <v>117</v>
      </c>
      <c r="AU1283" s="116" t="s">
        <v>116</v>
      </c>
      <c r="AV1283" s="9" t="s">
        <v>116</v>
      </c>
      <c r="AW1283" s="9" t="s">
        <v>15</v>
      </c>
      <c r="AX1283" s="9" t="s">
        <v>41</v>
      </c>
      <c r="AY1283" s="116" t="s">
        <v>109</v>
      </c>
    </row>
    <row r="1284" spans="1:65" s="9" customFormat="1" x14ac:dyDescent="0.2">
      <c r="B1284" s="115"/>
      <c r="D1284" s="109" t="s">
        <v>117</v>
      </c>
      <c r="E1284" s="116" t="s">
        <v>0</v>
      </c>
      <c r="F1284" s="117" t="s">
        <v>2122</v>
      </c>
      <c r="H1284" s="118">
        <v>20.440000000000001</v>
      </c>
      <c r="I1284" s="118"/>
      <c r="J1284" s="118"/>
      <c r="L1284" s="115"/>
      <c r="M1284" s="119"/>
      <c r="N1284" s="120"/>
      <c r="O1284" s="120"/>
      <c r="P1284" s="120"/>
      <c r="Q1284" s="120"/>
      <c r="R1284" s="120"/>
      <c r="S1284" s="120"/>
      <c r="T1284" s="121"/>
      <c r="AT1284" s="116" t="s">
        <v>117</v>
      </c>
      <c r="AU1284" s="116" t="s">
        <v>116</v>
      </c>
      <c r="AV1284" s="9" t="s">
        <v>116</v>
      </c>
      <c r="AW1284" s="9" t="s">
        <v>15</v>
      </c>
      <c r="AX1284" s="9" t="s">
        <v>41</v>
      </c>
      <c r="AY1284" s="116" t="s">
        <v>109</v>
      </c>
    </row>
    <row r="1285" spans="1:65" s="9" customFormat="1" x14ac:dyDescent="0.2">
      <c r="B1285" s="115"/>
      <c r="D1285" s="109" t="s">
        <v>117</v>
      </c>
      <c r="E1285" s="116" t="s">
        <v>0</v>
      </c>
      <c r="F1285" s="117" t="s">
        <v>2123</v>
      </c>
      <c r="H1285" s="118">
        <v>12.04</v>
      </c>
      <c r="I1285" s="118"/>
      <c r="J1285" s="118"/>
      <c r="L1285" s="115"/>
      <c r="M1285" s="119"/>
      <c r="N1285" s="120"/>
      <c r="O1285" s="120"/>
      <c r="P1285" s="120"/>
      <c r="Q1285" s="120"/>
      <c r="R1285" s="120"/>
      <c r="S1285" s="120"/>
      <c r="T1285" s="121"/>
      <c r="AT1285" s="116" t="s">
        <v>117</v>
      </c>
      <c r="AU1285" s="116" t="s">
        <v>116</v>
      </c>
      <c r="AV1285" s="9" t="s">
        <v>116</v>
      </c>
      <c r="AW1285" s="9" t="s">
        <v>15</v>
      </c>
      <c r="AX1285" s="9" t="s">
        <v>41</v>
      </c>
      <c r="AY1285" s="116" t="s">
        <v>109</v>
      </c>
    </row>
    <row r="1286" spans="1:65" s="9" customFormat="1" x14ac:dyDescent="0.2">
      <c r="B1286" s="115"/>
      <c r="D1286" s="109" t="s">
        <v>117</v>
      </c>
      <c r="E1286" s="116" t="s">
        <v>0</v>
      </c>
      <c r="F1286" s="117" t="s">
        <v>2124</v>
      </c>
      <c r="H1286" s="118">
        <v>75.88</v>
      </c>
      <c r="I1286" s="118"/>
      <c r="J1286" s="118"/>
      <c r="L1286" s="115"/>
      <c r="M1286" s="119"/>
      <c r="N1286" s="120"/>
      <c r="O1286" s="120"/>
      <c r="P1286" s="120"/>
      <c r="Q1286" s="120"/>
      <c r="R1286" s="120"/>
      <c r="S1286" s="120"/>
      <c r="T1286" s="121"/>
      <c r="AT1286" s="116" t="s">
        <v>117</v>
      </c>
      <c r="AU1286" s="116" t="s">
        <v>116</v>
      </c>
      <c r="AV1286" s="9" t="s">
        <v>116</v>
      </c>
      <c r="AW1286" s="9" t="s">
        <v>15</v>
      </c>
      <c r="AX1286" s="9" t="s">
        <v>41</v>
      </c>
      <c r="AY1286" s="116" t="s">
        <v>109</v>
      </c>
    </row>
    <row r="1287" spans="1:65" s="9" customFormat="1" x14ac:dyDescent="0.2">
      <c r="B1287" s="115"/>
      <c r="D1287" s="109" t="s">
        <v>117</v>
      </c>
      <c r="E1287" s="116" t="s">
        <v>0</v>
      </c>
      <c r="F1287" s="117" t="s">
        <v>2125</v>
      </c>
      <c r="H1287" s="118">
        <v>28</v>
      </c>
      <c r="I1287" s="118"/>
      <c r="J1287" s="118"/>
      <c r="L1287" s="115"/>
      <c r="M1287" s="119"/>
      <c r="N1287" s="120"/>
      <c r="O1287" s="120"/>
      <c r="P1287" s="120"/>
      <c r="Q1287" s="120"/>
      <c r="R1287" s="120"/>
      <c r="S1287" s="120"/>
      <c r="T1287" s="121"/>
      <c r="AT1287" s="116" t="s">
        <v>117</v>
      </c>
      <c r="AU1287" s="116" t="s">
        <v>116</v>
      </c>
      <c r="AV1287" s="9" t="s">
        <v>116</v>
      </c>
      <c r="AW1287" s="9" t="s">
        <v>15</v>
      </c>
      <c r="AX1287" s="9" t="s">
        <v>41</v>
      </c>
      <c r="AY1287" s="116" t="s">
        <v>109</v>
      </c>
    </row>
    <row r="1288" spans="1:65" s="9" customFormat="1" x14ac:dyDescent="0.2">
      <c r="B1288" s="115"/>
      <c r="D1288" s="109" t="s">
        <v>117</v>
      </c>
      <c r="E1288" s="116" t="s">
        <v>0</v>
      </c>
      <c r="F1288" s="117" t="s">
        <v>2126</v>
      </c>
      <c r="H1288" s="118">
        <v>11.48</v>
      </c>
      <c r="I1288" s="118"/>
      <c r="J1288" s="118"/>
      <c r="L1288" s="115"/>
      <c r="M1288" s="119"/>
      <c r="N1288" s="120"/>
      <c r="O1288" s="120"/>
      <c r="P1288" s="120"/>
      <c r="Q1288" s="120"/>
      <c r="R1288" s="120"/>
      <c r="S1288" s="120"/>
      <c r="T1288" s="121"/>
      <c r="AT1288" s="116" t="s">
        <v>117</v>
      </c>
      <c r="AU1288" s="116" t="s">
        <v>116</v>
      </c>
      <c r="AV1288" s="9" t="s">
        <v>116</v>
      </c>
      <c r="AW1288" s="9" t="s">
        <v>15</v>
      </c>
      <c r="AX1288" s="9" t="s">
        <v>41</v>
      </c>
      <c r="AY1288" s="116" t="s">
        <v>109</v>
      </c>
    </row>
    <row r="1289" spans="1:65" s="10" customFormat="1" x14ac:dyDescent="0.2">
      <c r="B1289" s="122"/>
      <c r="D1289" s="109" t="s">
        <v>117</v>
      </c>
      <c r="E1289" s="123" t="s">
        <v>0</v>
      </c>
      <c r="F1289" s="124" t="s">
        <v>121</v>
      </c>
      <c r="H1289" s="125">
        <v>317.01600000000002</v>
      </c>
      <c r="I1289" s="125"/>
      <c r="J1289" s="125"/>
      <c r="L1289" s="122"/>
      <c r="M1289" s="126"/>
      <c r="N1289" s="127"/>
      <c r="O1289" s="127"/>
      <c r="P1289" s="127"/>
      <c r="Q1289" s="127"/>
      <c r="R1289" s="127"/>
      <c r="S1289" s="127"/>
      <c r="T1289" s="128"/>
      <c r="AT1289" s="123" t="s">
        <v>117</v>
      </c>
      <c r="AU1289" s="123" t="s">
        <v>116</v>
      </c>
      <c r="AV1289" s="10" t="s">
        <v>115</v>
      </c>
      <c r="AW1289" s="10" t="s">
        <v>15</v>
      </c>
      <c r="AX1289" s="10" t="s">
        <v>42</v>
      </c>
      <c r="AY1289" s="123" t="s">
        <v>109</v>
      </c>
    </row>
    <row r="1290" spans="1:65" s="2" customFormat="1" ht="24.2" customHeight="1" x14ac:dyDescent="0.2">
      <c r="A1290" s="20"/>
      <c r="B1290" s="95"/>
      <c r="C1290" s="136">
        <v>412</v>
      </c>
      <c r="D1290" s="136" t="s">
        <v>216</v>
      </c>
      <c r="E1290" s="137" t="s">
        <v>2127</v>
      </c>
      <c r="F1290" s="138" t="s">
        <v>2128</v>
      </c>
      <c r="G1290" s="139" t="s">
        <v>214</v>
      </c>
      <c r="H1290" s="140">
        <v>323.35599999999999</v>
      </c>
      <c r="I1290" s="140"/>
      <c r="J1290" s="140">
        <f t="shared" ref="J1290" si="301">SUM(H1290*I1290)</f>
        <v>0</v>
      </c>
      <c r="K1290" s="141"/>
      <c r="L1290" s="142"/>
      <c r="M1290" s="143" t="s">
        <v>0</v>
      </c>
      <c r="N1290" s="144" t="s">
        <v>24</v>
      </c>
      <c r="O1290" s="104">
        <v>0</v>
      </c>
      <c r="P1290" s="104">
        <f>O1290*H1290</f>
        <v>0</v>
      </c>
      <c r="Q1290" s="104">
        <v>0</v>
      </c>
      <c r="R1290" s="104">
        <f>Q1290*H1290</f>
        <v>0</v>
      </c>
      <c r="S1290" s="104">
        <v>0</v>
      </c>
      <c r="T1290" s="105">
        <f>S1290*H1290</f>
        <v>0</v>
      </c>
      <c r="U1290" s="20"/>
      <c r="V1290" s="20"/>
      <c r="W1290" s="20"/>
      <c r="X1290" s="20"/>
      <c r="Y1290" s="20"/>
      <c r="Z1290" s="20"/>
      <c r="AA1290" s="20"/>
      <c r="AB1290" s="20"/>
      <c r="AC1290" s="20"/>
      <c r="AD1290" s="20"/>
      <c r="AE1290" s="20"/>
      <c r="AR1290" s="106" t="s">
        <v>305</v>
      </c>
      <c r="AT1290" s="106" t="s">
        <v>216</v>
      </c>
      <c r="AU1290" s="106" t="s">
        <v>116</v>
      </c>
      <c r="AY1290" s="12" t="s">
        <v>109</v>
      </c>
      <c r="BE1290" s="107">
        <f>IF(N1290="základná",J1290,0)</f>
        <v>0</v>
      </c>
      <c r="BF1290" s="107">
        <f>IF(N1290="znížená",J1290,0)</f>
        <v>0</v>
      </c>
      <c r="BG1290" s="107">
        <f>IF(N1290="zákl. prenesená",J1290,0)</f>
        <v>0</v>
      </c>
      <c r="BH1290" s="107">
        <f>IF(N1290="zníž. prenesená",J1290,0)</f>
        <v>0</v>
      </c>
      <c r="BI1290" s="107">
        <f>IF(N1290="nulová",J1290,0)</f>
        <v>0</v>
      </c>
      <c r="BJ1290" s="12" t="s">
        <v>116</v>
      </c>
      <c r="BK1290" s="107">
        <f>ROUND(I1290*H1290,2)</f>
        <v>0</v>
      </c>
      <c r="BL1290" s="12" t="s">
        <v>190</v>
      </c>
      <c r="BM1290" s="106" t="s">
        <v>2129</v>
      </c>
    </row>
    <row r="1291" spans="1:65" s="9" customFormat="1" x14ac:dyDescent="0.2">
      <c r="B1291" s="115"/>
      <c r="D1291" s="109" t="s">
        <v>117</v>
      </c>
      <c r="E1291" s="116" t="s">
        <v>0</v>
      </c>
      <c r="F1291" s="117" t="s">
        <v>2130</v>
      </c>
      <c r="H1291" s="118">
        <v>323.35599999999999</v>
      </c>
      <c r="I1291" s="118"/>
      <c r="J1291" s="118"/>
      <c r="L1291" s="115"/>
      <c r="M1291" s="119"/>
      <c r="N1291" s="120"/>
      <c r="O1291" s="120"/>
      <c r="P1291" s="120"/>
      <c r="Q1291" s="120"/>
      <c r="R1291" s="120"/>
      <c r="S1291" s="120"/>
      <c r="T1291" s="121"/>
      <c r="AT1291" s="116" t="s">
        <v>117</v>
      </c>
      <c r="AU1291" s="116" t="s">
        <v>116</v>
      </c>
      <c r="AV1291" s="9" t="s">
        <v>116</v>
      </c>
      <c r="AW1291" s="9" t="s">
        <v>15</v>
      </c>
      <c r="AX1291" s="9" t="s">
        <v>41</v>
      </c>
      <c r="AY1291" s="116" t="s">
        <v>109</v>
      </c>
    </row>
    <row r="1292" spans="1:65" s="10" customFormat="1" x14ac:dyDescent="0.2">
      <c r="B1292" s="122"/>
      <c r="D1292" s="109" t="s">
        <v>117</v>
      </c>
      <c r="E1292" s="123" t="s">
        <v>0</v>
      </c>
      <c r="F1292" s="124" t="s">
        <v>470</v>
      </c>
      <c r="H1292" s="125">
        <v>323.35599999999999</v>
      </c>
      <c r="I1292" s="125"/>
      <c r="J1292" s="125"/>
      <c r="L1292" s="122"/>
      <c r="M1292" s="126"/>
      <c r="N1292" s="127"/>
      <c r="O1292" s="127"/>
      <c r="P1292" s="127"/>
      <c r="Q1292" s="127"/>
      <c r="R1292" s="127"/>
      <c r="S1292" s="127"/>
      <c r="T1292" s="128"/>
      <c r="AT1292" s="123" t="s">
        <v>117</v>
      </c>
      <c r="AU1292" s="123" t="s">
        <v>116</v>
      </c>
      <c r="AV1292" s="10" t="s">
        <v>115</v>
      </c>
      <c r="AW1292" s="10" t="s">
        <v>15</v>
      </c>
      <c r="AX1292" s="10" t="s">
        <v>42</v>
      </c>
      <c r="AY1292" s="123" t="s">
        <v>109</v>
      </c>
    </row>
    <row r="1293" spans="1:65" s="2" customFormat="1" ht="24.2" customHeight="1" x14ac:dyDescent="0.2">
      <c r="A1293" s="20"/>
      <c r="B1293" s="95"/>
      <c r="C1293" s="96">
        <v>413</v>
      </c>
      <c r="D1293" s="96" t="s">
        <v>111</v>
      </c>
      <c r="E1293" s="97" t="s">
        <v>2131</v>
      </c>
      <c r="F1293" s="98" t="s">
        <v>2132</v>
      </c>
      <c r="G1293" s="99" t="s">
        <v>362</v>
      </c>
      <c r="H1293" s="100">
        <v>150</v>
      </c>
      <c r="I1293" s="100"/>
      <c r="J1293" s="190">
        <f t="shared" ref="J1293:J1294" si="302">SUM(H1293*I1293)</f>
        <v>0</v>
      </c>
      <c r="K1293" s="101"/>
      <c r="L1293" s="21"/>
      <c r="M1293" s="102" t="s">
        <v>0</v>
      </c>
      <c r="N1293" s="103" t="s">
        <v>24</v>
      </c>
      <c r="O1293" s="104">
        <v>0</v>
      </c>
      <c r="P1293" s="104">
        <f>O1293*H1293</f>
        <v>0</v>
      </c>
      <c r="Q1293" s="104">
        <v>0</v>
      </c>
      <c r="R1293" s="104">
        <f>Q1293*H1293</f>
        <v>0</v>
      </c>
      <c r="S1293" s="104">
        <v>0</v>
      </c>
      <c r="T1293" s="105">
        <f>S1293*H1293</f>
        <v>0</v>
      </c>
      <c r="U1293" s="20"/>
      <c r="V1293" s="20"/>
      <c r="W1293" s="20"/>
      <c r="X1293" s="20"/>
      <c r="Y1293" s="20"/>
      <c r="Z1293" s="20"/>
      <c r="AA1293" s="20"/>
      <c r="AB1293" s="20"/>
      <c r="AC1293" s="20"/>
      <c r="AD1293" s="20"/>
      <c r="AE1293" s="20"/>
      <c r="AR1293" s="106" t="s">
        <v>190</v>
      </c>
      <c r="AT1293" s="106" t="s">
        <v>111</v>
      </c>
      <c r="AU1293" s="106" t="s">
        <v>116</v>
      </c>
      <c r="AY1293" s="12" t="s">
        <v>109</v>
      </c>
      <c r="BE1293" s="107">
        <f>IF(N1293="základná",J1293,0)</f>
        <v>0</v>
      </c>
      <c r="BF1293" s="107">
        <f>IF(N1293="znížená",J1293,0)</f>
        <v>0</v>
      </c>
      <c r="BG1293" s="107">
        <f>IF(N1293="zákl. prenesená",J1293,0)</f>
        <v>0</v>
      </c>
      <c r="BH1293" s="107">
        <f>IF(N1293="zníž. prenesená",J1293,0)</f>
        <v>0</v>
      </c>
      <c r="BI1293" s="107">
        <f>IF(N1293="nulová",J1293,0)</f>
        <v>0</v>
      </c>
      <c r="BJ1293" s="12" t="s">
        <v>116</v>
      </c>
      <c r="BK1293" s="107">
        <f>ROUND(I1293*H1293,2)</f>
        <v>0</v>
      </c>
      <c r="BL1293" s="12" t="s">
        <v>190</v>
      </c>
      <c r="BM1293" s="106" t="s">
        <v>2133</v>
      </c>
    </row>
    <row r="1294" spans="1:65" s="2" customFormat="1" ht="16.5" customHeight="1" x14ac:dyDescent="0.2">
      <c r="A1294" s="20"/>
      <c r="B1294" s="95"/>
      <c r="C1294" s="136">
        <v>414</v>
      </c>
      <c r="D1294" s="136" t="s">
        <v>216</v>
      </c>
      <c r="E1294" s="137" t="s">
        <v>2134</v>
      </c>
      <c r="F1294" s="138" t="s">
        <v>2135</v>
      </c>
      <c r="G1294" s="139" t="s">
        <v>256</v>
      </c>
      <c r="H1294" s="140">
        <v>151.5</v>
      </c>
      <c r="I1294" s="140"/>
      <c r="J1294" s="140">
        <f t="shared" si="302"/>
        <v>0</v>
      </c>
      <c r="K1294" s="141"/>
      <c r="L1294" s="142"/>
      <c r="M1294" s="143" t="s">
        <v>0</v>
      </c>
      <c r="N1294" s="144" t="s">
        <v>24</v>
      </c>
      <c r="O1294" s="104">
        <v>0</v>
      </c>
      <c r="P1294" s="104">
        <f>O1294*H1294</f>
        <v>0</v>
      </c>
      <c r="Q1294" s="104">
        <v>0</v>
      </c>
      <c r="R1294" s="104">
        <f>Q1294*H1294</f>
        <v>0</v>
      </c>
      <c r="S1294" s="104">
        <v>0</v>
      </c>
      <c r="T1294" s="105">
        <f>S1294*H1294</f>
        <v>0</v>
      </c>
      <c r="U1294" s="20"/>
      <c r="V1294" s="20"/>
      <c r="W1294" s="20"/>
      <c r="X1294" s="20"/>
      <c r="Y1294" s="20"/>
      <c r="Z1294" s="20"/>
      <c r="AA1294" s="20"/>
      <c r="AB1294" s="20"/>
      <c r="AC1294" s="20"/>
      <c r="AD1294" s="20"/>
      <c r="AE1294" s="20"/>
      <c r="AR1294" s="106" t="s">
        <v>305</v>
      </c>
      <c r="AT1294" s="106" t="s">
        <v>216</v>
      </c>
      <c r="AU1294" s="106" t="s">
        <v>116</v>
      </c>
      <c r="AY1294" s="12" t="s">
        <v>109</v>
      </c>
      <c r="BE1294" s="107">
        <f>IF(N1294="základná",J1294,0)</f>
        <v>0</v>
      </c>
      <c r="BF1294" s="107">
        <f>IF(N1294="znížená",J1294,0)</f>
        <v>0</v>
      </c>
      <c r="BG1294" s="107">
        <f>IF(N1294="zákl. prenesená",J1294,0)</f>
        <v>0</v>
      </c>
      <c r="BH1294" s="107">
        <f>IF(N1294="zníž. prenesená",J1294,0)</f>
        <v>0</v>
      </c>
      <c r="BI1294" s="107">
        <f>IF(N1294="nulová",J1294,0)</f>
        <v>0</v>
      </c>
      <c r="BJ1294" s="12" t="s">
        <v>116</v>
      </c>
      <c r="BK1294" s="107">
        <f>ROUND(I1294*H1294,2)</f>
        <v>0</v>
      </c>
      <c r="BL1294" s="12" t="s">
        <v>190</v>
      </c>
      <c r="BM1294" s="106" t="s">
        <v>2136</v>
      </c>
    </row>
    <row r="1295" spans="1:65" s="9" customFormat="1" x14ac:dyDescent="0.2">
      <c r="B1295" s="115"/>
      <c r="D1295" s="109" t="s">
        <v>117</v>
      </c>
      <c r="E1295" s="116" t="s">
        <v>0</v>
      </c>
      <c r="F1295" s="117" t="s">
        <v>2137</v>
      </c>
      <c r="H1295" s="118">
        <v>151.5</v>
      </c>
      <c r="I1295" s="118"/>
      <c r="J1295" s="118"/>
      <c r="L1295" s="115"/>
      <c r="M1295" s="119"/>
      <c r="N1295" s="120"/>
      <c r="O1295" s="120"/>
      <c r="P1295" s="120"/>
      <c r="Q1295" s="120"/>
      <c r="R1295" s="120"/>
      <c r="S1295" s="120"/>
      <c r="T1295" s="121"/>
      <c r="AT1295" s="116" t="s">
        <v>117</v>
      </c>
      <c r="AU1295" s="116" t="s">
        <v>116</v>
      </c>
      <c r="AV1295" s="9" t="s">
        <v>116</v>
      </c>
      <c r="AW1295" s="9" t="s">
        <v>15</v>
      </c>
      <c r="AX1295" s="9" t="s">
        <v>41</v>
      </c>
      <c r="AY1295" s="116" t="s">
        <v>109</v>
      </c>
    </row>
    <row r="1296" spans="1:65" s="10" customFormat="1" x14ac:dyDescent="0.2">
      <c r="B1296" s="122"/>
      <c r="D1296" s="109" t="s">
        <v>117</v>
      </c>
      <c r="E1296" s="123" t="s">
        <v>0</v>
      </c>
      <c r="F1296" s="124" t="s">
        <v>470</v>
      </c>
      <c r="H1296" s="125">
        <v>151.5</v>
      </c>
      <c r="I1296" s="125"/>
      <c r="J1296" s="125"/>
      <c r="L1296" s="122"/>
      <c r="M1296" s="126"/>
      <c r="N1296" s="127"/>
      <c r="O1296" s="127"/>
      <c r="P1296" s="127"/>
      <c r="Q1296" s="127"/>
      <c r="R1296" s="127"/>
      <c r="S1296" s="127"/>
      <c r="T1296" s="128"/>
      <c r="AT1296" s="123" t="s">
        <v>117</v>
      </c>
      <c r="AU1296" s="123" t="s">
        <v>116</v>
      </c>
      <c r="AV1296" s="10" t="s">
        <v>115</v>
      </c>
      <c r="AW1296" s="10" t="s">
        <v>15</v>
      </c>
      <c r="AX1296" s="10" t="s">
        <v>42</v>
      </c>
      <c r="AY1296" s="123" t="s">
        <v>109</v>
      </c>
    </row>
    <row r="1297" spans="1:65" s="2" customFormat="1" ht="21.75" customHeight="1" x14ac:dyDescent="0.2">
      <c r="A1297" s="20"/>
      <c r="B1297" s="95"/>
      <c r="C1297" s="96">
        <v>415</v>
      </c>
      <c r="D1297" s="96" t="s">
        <v>111</v>
      </c>
      <c r="E1297" s="97" t="s">
        <v>2138</v>
      </c>
      <c r="F1297" s="98" t="s">
        <v>2139</v>
      </c>
      <c r="G1297" s="99" t="s">
        <v>256</v>
      </c>
      <c r="H1297" s="100">
        <v>4</v>
      </c>
      <c r="I1297" s="100"/>
      <c r="J1297" s="190">
        <f t="shared" ref="J1297:J1298" si="303">SUM(H1297*I1297)</f>
        <v>0</v>
      </c>
      <c r="K1297" s="101"/>
      <c r="L1297" s="21"/>
      <c r="M1297" s="102" t="s">
        <v>0</v>
      </c>
      <c r="N1297" s="103" t="s">
        <v>24</v>
      </c>
      <c r="O1297" s="104">
        <v>0</v>
      </c>
      <c r="P1297" s="104">
        <f>O1297*H1297</f>
        <v>0</v>
      </c>
      <c r="Q1297" s="104">
        <v>0</v>
      </c>
      <c r="R1297" s="104">
        <f>Q1297*H1297</f>
        <v>0</v>
      </c>
      <c r="S1297" s="104">
        <v>0</v>
      </c>
      <c r="T1297" s="105">
        <f>S1297*H1297</f>
        <v>0</v>
      </c>
      <c r="U1297" s="20"/>
      <c r="V1297" s="20"/>
      <c r="W1297" s="20"/>
      <c r="X1297" s="20"/>
      <c r="Y1297" s="20"/>
      <c r="Z1297" s="20"/>
      <c r="AA1297" s="20"/>
      <c r="AB1297" s="20"/>
      <c r="AC1297" s="20"/>
      <c r="AD1297" s="20"/>
      <c r="AE1297" s="20"/>
      <c r="AR1297" s="106" t="s">
        <v>190</v>
      </c>
      <c r="AT1297" s="106" t="s">
        <v>111</v>
      </c>
      <c r="AU1297" s="106" t="s">
        <v>116</v>
      </c>
      <c r="AY1297" s="12" t="s">
        <v>109</v>
      </c>
      <c r="BE1297" s="107">
        <f>IF(N1297="základná",J1297,0)</f>
        <v>0</v>
      </c>
      <c r="BF1297" s="107">
        <f>IF(N1297="znížená",J1297,0)</f>
        <v>0</v>
      </c>
      <c r="BG1297" s="107">
        <f>IF(N1297="zákl. prenesená",J1297,0)</f>
        <v>0</v>
      </c>
      <c r="BH1297" s="107">
        <f>IF(N1297="zníž. prenesená",J1297,0)</f>
        <v>0</v>
      </c>
      <c r="BI1297" s="107">
        <f>IF(N1297="nulová",J1297,0)</f>
        <v>0</v>
      </c>
      <c r="BJ1297" s="12" t="s">
        <v>116</v>
      </c>
      <c r="BK1297" s="107">
        <f>ROUND(I1297*H1297,2)</f>
        <v>0</v>
      </c>
      <c r="BL1297" s="12" t="s">
        <v>190</v>
      </c>
      <c r="BM1297" s="106" t="s">
        <v>2140</v>
      </c>
    </row>
    <row r="1298" spans="1:65" s="2" customFormat="1" ht="24.2" customHeight="1" x14ac:dyDescent="0.2">
      <c r="A1298" s="20"/>
      <c r="B1298" s="95"/>
      <c r="C1298" s="96">
        <v>416</v>
      </c>
      <c r="D1298" s="96" t="s">
        <v>111</v>
      </c>
      <c r="E1298" s="97" t="s">
        <v>2141</v>
      </c>
      <c r="F1298" s="98" t="s">
        <v>2142</v>
      </c>
      <c r="G1298" s="99" t="s">
        <v>950</v>
      </c>
      <c r="H1298" s="100">
        <v>112.72</v>
      </c>
      <c r="I1298" s="100"/>
      <c r="J1298" s="190">
        <f t="shared" si="303"/>
        <v>0</v>
      </c>
      <c r="K1298" s="101"/>
      <c r="L1298" s="21"/>
      <c r="M1298" s="102" t="s">
        <v>0</v>
      </c>
      <c r="N1298" s="103" t="s">
        <v>24</v>
      </c>
      <c r="O1298" s="104">
        <v>0</v>
      </c>
      <c r="P1298" s="104">
        <f>O1298*H1298</f>
        <v>0</v>
      </c>
      <c r="Q1298" s="104">
        <v>0</v>
      </c>
      <c r="R1298" s="104">
        <f>Q1298*H1298</f>
        <v>0</v>
      </c>
      <c r="S1298" s="104">
        <v>0</v>
      </c>
      <c r="T1298" s="105">
        <f>S1298*H1298</f>
        <v>0</v>
      </c>
      <c r="U1298" s="20"/>
      <c r="V1298" s="20"/>
      <c r="W1298" s="20"/>
      <c r="X1298" s="20"/>
      <c r="Y1298" s="20"/>
      <c r="Z1298" s="20"/>
      <c r="AA1298" s="20"/>
      <c r="AB1298" s="20"/>
      <c r="AC1298" s="20"/>
      <c r="AD1298" s="20"/>
      <c r="AE1298" s="20"/>
      <c r="AR1298" s="106" t="s">
        <v>190</v>
      </c>
      <c r="AT1298" s="106" t="s">
        <v>111</v>
      </c>
      <c r="AU1298" s="106" t="s">
        <v>116</v>
      </c>
      <c r="AY1298" s="12" t="s">
        <v>109</v>
      </c>
      <c r="BE1298" s="107">
        <f>IF(N1298="základná",J1298,0)</f>
        <v>0</v>
      </c>
      <c r="BF1298" s="107">
        <f>IF(N1298="znížená",J1298,0)</f>
        <v>0</v>
      </c>
      <c r="BG1298" s="107">
        <f>IF(N1298="zákl. prenesená",J1298,0)</f>
        <v>0</v>
      </c>
      <c r="BH1298" s="107">
        <f>IF(N1298="zníž. prenesená",J1298,0)</f>
        <v>0</v>
      </c>
      <c r="BI1298" s="107">
        <f>IF(N1298="nulová",J1298,0)</f>
        <v>0</v>
      </c>
      <c r="BJ1298" s="12" t="s">
        <v>116</v>
      </c>
      <c r="BK1298" s="107">
        <f>ROUND(I1298*H1298,2)</f>
        <v>0</v>
      </c>
      <c r="BL1298" s="12" t="s">
        <v>190</v>
      </c>
      <c r="BM1298" s="106" t="s">
        <v>2143</v>
      </c>
    </row>
    <row r="1299" spans="1:65" s="7" customFormat="1" ht="22.9" customHeight="1" x14ac:dyDescent="0.2">
      <c r="B1299" s="85"/>
      <c r="D1299" s="86" t="s">
        <v>40</v>
      </c>
      <c r="E1299" s="162" t="s">
        <v>2144</v>
      </c>
      <c r="F1299" s="162" t="s">
        <v>2145</v>
      </c>
      <c r="I1299" s="178"/>
      <c r="J1299" s="180">
        <f>SUM(J1300:J1303)</f>
        <v>0</v>
      </c>
      <c r="L1299" s="85"/>
      <c r="M1299" s="88"/>
      <c r="N1299" s="89"/>
      <c r="O1299" s="89"/>
      <c r="P1299" s="90">
        <f>SUM(P1300:P1306)</f>
        <v>166.428</v>
      </c>
      <c r="Q1299" s="89"/>
      <c r="R1299" s="90">
        <f>SUM(R1300:R1306)</f>
        <v>0.45600000000000002</v>
      </c>
      <c r="S1299" s="89"/>
      <c r="T1299" s="91">
        <f>SUM(T1300:T1306)</f>
        <v>0</v>
      </c>
      <c r="AR1299" s="86" t="s">
        <v>116</v>
      </c>
      <c r="AT1299" s="92" t="s">
        <v>40</v>
      </c>
      <c r="AU1299" s="92" t="s">
        <v>42</v>
      </c>
      <c r="AY1299" s="86" t="s">
        <v>109</v>
      </c>
      <c r="BK1299" s="93">
        <f>SUM(BK1300:BK1306)</f>
        <v>0</v>
      </c>
    </row>
    <row r="1300" spans="1:65" s="2" customFormat="1" ht="33" customHeight="1" x14ac:dyDescent="0.2">
      <c r="A1300" s="20"/>
      <c r="B1300" s="95"/>
      <c r="C1300" s="96"/>
      <c r="D1300" s="96" t="s">
        <v>111</v>
      </c>
      <c r="E1300" s="97" t="s">
        <v>2146</v>
      </c>
      <c r="F1300" s="98" t="s">
        <v>2147</v>
      </c>
      <c r="G1300" s="99" t="s">
        <v>214</v>
      </c>
      <c r="H1300" s="100">
        <v>1200</v>
      </c>
      <c r="I1300" s="100"/>
      <c r="J1300" s="100">
        <f>ROUND(I1300*H1300,2)</f>
        <v>0</v>
      </c>
      <c r="K1300" s="101"/>
      <c r="L1300" s="21"/>
      <c r="M1300" s="102" t="s">
        <v>0</v>
      </c>
      <c r="N1300" s="103" t="s">
        <v>24</v>
      </c>
      <c r="O1300" s="104">
        <v>0.13869000000000001</v>
      </c>
      <c r="P1300" s="104">
        <f>O1300*H1300</f>
        <v>166.428</v>
      </c>
      <c r="Q1300" s="104">
        <v>3.8000000000000002E-4</v>
      </c>
      <c r="R1300" s="104">
        <f>Q1300*H1300</f>
        <v>0.45600000000000002</v>
      </c>
      <c r="S1300" s="104">
        <v>0</v>
      </c>
      <c r="T1300" s="105">
        <f>S1300*H1300</f>
        <v>0</v>
      </c>
      <c r="U1300" s="20"/>
      <c r="V1300" s="20"/>
      <c r="W1300" s="20"/>
      <c r="X1300" s="20"/>
      <c r="Y1300" s="20"/>
      <c r="Z1300" s="20"/>
      <c r="AA1300" s="20"/>
      <c r="AB1300" s="20"/>
      <c r="AC1300" s="20"/>
      <c r="AD1300" s="20"/>
      <c r="AE1300" s="20"/>
      <c r="AR1300" s="106" t="s">
        <v>190</v>
      </c>
      <c r="AT1300" s="106" t="s">
        <v>111</v>
      </c>
      <c r="AU1300" s="106" t="s">
        <v>116</v>
      </c>
      <c r="AY1300" s="12" t="s">
        <v>109</v>
      </c>
      <c r="BE1300" s="107">
        <f>IF(N1300="základná",J1300,0)</f>
        <v>0</v>
      </c>
      <c r="BF1300" s="107">
        <f>IF(N1300="znížená",J1300,0)</f>
        <v>0</v>
      </c>
      <c r="BG1300" s="107">
        <f>IF(N1300="zákl. prenesená",J1300,0)</f>
        <v>0</v>
      </c>
      <c r="BH1300" s="107">
        <f>IF(N1300="zníž. prenesená",J1300,0)</f>
        <v>0</v>
      </c>
      <c r="BI1300" s="107">
        <f>IF(N1300="nulová",J1300,0)</f>
        <v>0</v>
      </c>
      <c r="BJ1300" s="12" t="s">
        <v>116</v>
      </c>
      <c r="BK1300" s="107">
        <f>ROUND(I1300*H1300,2)</f>
        <v>0</v>
      </c>
      <c r="BL1300" s="12" t="s">
        <v>190</v>
      </c>
      <c r="BM1300" s="106" t="s">
        <v>2148</v>
      </c>
    </row>
    <row r="1301" spans="1:65" s="8" customFormat="1" x14ac:dyDescent="0.2">
      <c r="B1301" s="108"/>
      <c r="D1301" s="109" t="s">
        <v>117</v>
      </c>
      <c r="E1301" s="110" t="s">
        <v>0</v>
      </c>
      <c r="F1301" s="111" t="s">
        <v>2149</v>
      </c>
      <c r="H1301" s="110" t="s">
        <v>0</v>
      </c>
      <c r="I1301" s="181"/>
      <c r="J1301" s="181"/>
      <c r="L1301" s="108"/>
      <c r="M1301" s="112"/>
      <c r="N1301" s="113"/>
      <c r="O1301" s="113"/>
      <c r="P1301" s="113"/>
      <c r="Q1301" s="113"/>
      <c r="R1301" s="113"/>
      <c r="S1301" s="113"/>
      <c r="T1301" s="114"/>
      <c r="AT1301" s="110" t="s">
        <v>117</v>
      </c>
      <c r="AU1301" s="110" t="s">
        <v>116</v>
      </c>
      <c r="AV1301" s="8" t="s">
        <v>42</v>
      </c>
      <c r="AW1301" s="8" t="s">
        <v>15</v>
      </c>
      <c r="AX1301" s="8" t="s">
        <v>41</v>
      </c>
      <c r="AY1301" s="110" t="s">
        <v>109</v>
      </c>
    </row>
    <row r="1302" spans="1:65" s="9" customFormat="1" x14ac:dyDescent="0.2">
      <c r="B1302" s="115"/>
      <c r="D1302" s="109" t="s">
        <v>117</v>
      </c>
      <c r="E1302" s="116" t="s">
        <v>0</v>
      </c>
      <c r="F1302" s="117" t="s">
        <v>2150</v>
      </c>
      <c r="H1302" s="118">
        <v>1200</v>
      </c>
      <c r="I1302" s="118"/>
      <c r="J1302" s="118"/>
      <c r="L1302" s="115"/>
      <c r="M1302" s="119"/>
      <c r="N1302" s="120"/>
      <c r="O1302" s="120"/>
      <c r="P1302" s="120"/>
      <c r="Q1302" s="120"/>
      <c r="R1302" s="120"/>
      <c r="S1302" s="120"/>
      <c r="T1302" s="121"/>
      <c r="AT1302" s="116" t="s">
        <v>117</v>
      </c>
      <c r="AU1302" s="116" t="s">
        <v>116</v>
      </c>
      <c r="AV1302" s="9" t="s">
        <v>116</v>
      </c>
      <c r="AW1302" s="9" t="s">
        <v>15</v>
      </c>
      <c r="AX1302" s="9" t="s">
        <v>42</v>
      </c>
      <c r="AY1302" s="116" t="s">
        <v>109</v>
      </c>
    </row>
    <row r="1303" spans="1:65" s="2" customFormat="1" ht="33" customHeight="1" x14ac:dyDescent="0.2">
      <c r="A1303" s="20"/>
      <c r="B1303" s="95"/>
      <c r="C1303" s="96">
        <v>417</v>
      </c>
      <c r="D1303" s="96" t="s">
        <v>111</v>
      </c>
      <c r="E1303" s="97" t="s">
        <v>2151</v>
      </c>
      <c r="F1303" s="98" t="s">
        <v>2152</v>
      </c>
      <c r="G1303" s="99" t="s">
        <v>214</v>
      </c>
      <c r="H1303" s="100">
        <v>518</v>
      </c>
      <c r="I1303" s="100"/>
      <c r="J1303" s="190">
        <f t="shared" ref="J1303" si="304">SUM(H1303*I1303)</f>
        <v>0</v>
      </c>
      <c r="K1303" s="101"/>
      <c r="L1303" s="21"/>
      <c r="M1303" s="102" t="s">
        <v>0</v>
      </c>
      <c r="N1303" s="103" t="s">
        <v>24</v>
      </c>
      <c r="O1303" s="104">
        <v>0</v>
      </c>
      <c r="P1303" s="104">
        <f>O1303*H1303</f>
        <v>0</v>
      </c>
      <c r="Q1303" s="104">
        <v>0</v>
      </c>
      <c r="R1303" s="104">
        <f>Q1303*H1303</f>
        <v>0</v>
      </c>
      <c r="S1303" s="104">
        <v>0</v>
      </c>
      <c r="T1303" s="105">
        <f>S1303*H1303</f>
        <v>0</v>
      </c>
      <c r="U1303" s="20"/>
      <c r="V1303" s="20"/>
      <c r="W1303" s="20"/>
      <c r="X1303" s="20"/>
      <c r="Y1303" s="20"/>
      <c r="Z1303" s="20"/>
      <c r="AA1303" s="20"/>
      <c r="AB1303" s="20"/>
      <c r="AC1303" s="20"/>
      <c r="AD1303" s="20"/>
      <c r="AE1303" s="20"/>
      <c r="AR1303" s="106" t="s">
        <v>190</v>
      </c>
      <c r="AT1303" s="106" t="s">
        <v>111</v>
      </c>
      <c r="AU1303" s="106" t="s">
        <v>116</v>
      </c>
      <c r="AY1303" s="12" t="s">
        <v>109</v>
      </c>
      <c r="BE1303" s="107">
        <f>IF(N1303="základná",J1303,0)</f>
        <v>0</v>
      </c>
      <c r="BF1303" s="107">
        <f>IF(N1303="znížená",J1303,0)</f>
        <v>0</v>
      </c>
      <c r="BG1303" s="107">
        <f>IF(N1303="zákl. prenesená",J1303,0)</f>
        <v>0</v>
      </c>
      <c r="BH1303" s="107">
        <f>IF(N1303="zníž. prenesená",J1303,0)</f>
        <v>0</v>
      </c>
      <c r="BI1303" s="107">
        <f>IF(N1303="nulová",J1303,0)</f>
        <v>0</v>
      </c>
      <c r="BJ1303" s="12" t="s">
        <v>116</v>
      </c>
      <c r="BK1303" s="107">
        <f>ROUND(I1303*H1303,2)</f>
        <v>0</v>
      </c>
      <c r="BL1303" s="12" t="s">
        <v>190</v>
      </c>
      <c r="BM1303" s="106" t="s">
        <v>2153</v>
      </c>
    </row>
    <row r="1304" spans="1:65" s="8" customFormat="1" x14ac:dyDescent="0.2">
      <c r="B1304" s="108"/>
      <c r="D1304" s="109" t="s">
        <v>117</v>
      </c>
      <c r="E1304" s="110" t="s">
        <v>0</v>
      </c>
      <c r="F1304" s="111" t="s">
        <v>2154</v>
      </c>
      <c r="H1304" s="110" t="s">
        <v>0</v>
      </c>
      <c r="I1304" s="181"/>
      <c r="J1304" s="181"/>
      <c r="L1304" s="108"/>
      <c r="M1304" s="112"/>
      <c r="N1304" s="113"/>
      <c r="O1304" s="113"/>
      <c r="P1304" s="113"/>
      <c r="Q1304" s="113"/>
      <c r="R1304" s="113"/>
      <c r="S1304" s="113"/>
      <c r="T1304" s="114"/>
      <c r="AT1304" s="110" t="s">
        <v>117</v>
      </c>
      <c r="AU1304" s="110" t="s">
        <v>116</v>
      </c>
      <c r="AV1304" s="8" t="s">
        <v>42</v>
      </c>
      <c r="AW1304" s="8" t="s">
        <v>15</v>
      </c>
      <c r="AX1304" s="8" t="s">
        <v>41</v>
      </c>
      <c r="AY1304" s="110" t="s">
        <v>109</v>
      </c>
    </row>
    <row r="1305" spans="1:65" s="9" customFormat="1" x14ac:dyDescent="0.2">
      <c r="B1305" s="115"/>
      <c r="D1305" s="109" t="s">
        <v>117</v>
      </c>
      <c r="E1305" s="116" t="s">
        <v>0</v>
      </c>
      <c r="F1305" s="117" t="s">
        <v>2155</v>
      </c>
      <c r="H1305" s="118">
        <v>518</v>
      </c>
      <c r="I1305" s="118"/>
      <c r="J1305" s="118"/>
      <c r="L1305" s="115"/>
      <c r="M1305" s="119"/>
      <c r="N1305" s="120"/>
      <c r="O1305" s="120"/>
      <c r="P1305" s="120"/>
      <c r="Q1305" s="120"/>
      <c r="R1305" s="120"/>
      <c r="S1305" s="120"/>
      <c r="T1305" s="121"/>
      <c r="AT1305" s="116" t="s">
        <v>117</v>
      </c>
      <c r="AU1305" s="116" t="s">
        <v>116</v>
      </c>
      <c r="AV1305" s="9" t="s">
        <v>116</v>
      </c>
      <c r="AW1305" s="9" t="s">
        <v>15</v>
      </c>
      <c r="AX1305" s="9" t="s">
        <v>41</v>
      </c>
      <c r="AY1305" s="116" t="s">
        <v>109</v>
      </c>
    </row>
    <row r="1306" spans="1:65" s="10" customFormat="1" x14ac:dyDescent="0.2">
      <c r="B1306" s="122"/>
      <c r="D1306" s="109" t="s">
        <v>117</v>
      </c>
      <c r="E1306" s="123" t="s">
        <v>0</v>
      </c>
      <c r="F1306" s="124" t="s">
        <v>121</v>
      </c>
      <c r="H1306" s="125">
        <v>518</v>
      </c>
      <c r="I1306" s="125"/>
      <c r="J1306" s="125"/>
      <c r="L1306" s="122"/>
      <c r="M1306" s="126"/>
      <c r="N1306" s="127"/>
      <c r="O1306" s="127"/>
      <c r="P1306" s="127"/>
      <c r="Q1306" s="127"/>
      <c r="R1306" s="127"/>
      <c r="S1306" s="127"/>
      <c r="T1306" s="128"/>
      <c r="AT1306" s="123" t="s">
        <v>117</v>
      </c>
      <c r="AU1306" s="123" t="s">
        <v>116</v>
      </c>
      <c r="AV1306" s="10" t="s">
        <v>115</v>
      </c>
      <c r="AW1306" s="10" t="s">
        <v>15</v>
      </c>
      <c r="AX1306" s="10" t="s">
        <v>42</v>
      </c>
      <c r="AY1306" s="123" t="s">
        <v>109</v>
      </c>
    </row>
    <row r="1307" spans="1:65" s="7" customFormat="1" ht="22.9" customHeight="1" x14ac:dyDescent="0.2">
      <c r="B1307" s="85"/>
      <c r="D1307" s="86" t="s">
        <v>40</v>
      </c>
      <c r="E1307" s="162" t="s">
        <v>2005</v>
      </c>
      <c r="F1307" s="162" t="s">
        <v>2156</v>
      </c>
      <c r="I1307" s="178"/>
      <c r="J1307" s="180">
        <f>SUM(J1308:J1320)</f>
        <v>0</v>
      </c>
      <c r="L1307" s="85"/>
      <c r="M1307" s="88"/>
      <c r="N1307" s="89"/>
      <c r="O1307" s="89"/>
      <c r="P1307" s="90">
        <f>SUM(P1308:P1320)</f>
        <v>8.3278600000000012</v>
      </c>
      <c r="Q1307" s="89"/>
      <c r="R1307" s="90">
        <f>SUM(R1308:R1320)</f>
        <v>8.0999999999999996E-4</v>
      </c>
      <c r="S1307" s="89"/>
      <c r="T1307" s="91">
        <f>SUM(T1308:T1320)</f>
        <v>0</v>
      </c>
      <c r="AR1307" s="86" t="s">
        <v>116</v>
      </c>
      <c r="AT1307" s="92" t="s">
        <v>40</v>
      </c>
      <c r="AU1307" s="92" t="s">
        <v>42</v>
      </c>
      <c r="AY1307" s="86" t="s">
        <v>109</v>
      </c>
      <c r="BK1307" s="93">
        <f>SUM(BK1308:BK1320)</f>
        <v>0</v>
      </c>
    </row>
    <row r="1308" spans="1:65" s="2" customFormat="1" ht="37.9" customHeight="1" x14ac:dyDescent="0.2">
      <c r="A1308" s="20"/>
      <c r="B1308" s="95"/>
      <c r="C1308" s="96"/>
      <c r="D1308" s="96" t="s">
        <v>111</v>
      </c>
      <c r="E1308" s="97" t="s">
        <v>2157</v>
      </c>
      <c r="F1308" s="98" t="s">
        <v>2158</v>
      </c>
      <c r="G1308" s="99" t="s">
        <v>214</v>
      </c>
      <c r="H1308" s="100">
        <v>1</v>
      </c>
      <c r="I1308" s="100"/>
      <c r="J1308" s="100">
        <f>ROUND(I1308*H1308,2)</f>
        <v>0</v>
      </c>
      <c r="K1308" s="101"/>
      <c r="L1308" s="21"/>
      <c r="M1308" s="102" t="s">
        <v>0</v>
      </c>
      <c r="N1308" s="103" t="s">
        <v>24</v>
      </c>
      <c r="O1308" s="104">
        <v>8.523E-2</v>
      </c>
      <c r="P1308" s="104">
        <f>O1308*H1308</f>
        <v>8.523E-2</v>
      </c>
      <c r="Q1308" s="104">
        <v>3.5E-4</v>
      </c>
      <c r="R1308" s="104">
        <f>Q1308*H1308</f>
        <v>3.5E-4</v>
      </c>
      <c r="S1308" s="104">
        <v>0</v>
      </c>
      <c r="T1308" s="105">
        <f>S1308*H1308</f>
        <v>0</v>
      </c>
      <c r="U1308" s="20"/>
      <c r="V1308" s="20"/>
      <c r="W1308" s="20"/>
      <c r="X1308" s="20"/>
      <c r="Y1308" s="20"/>
      <c r="Z1308" s="20"/>
      <c r="AA1308" s="20"/>
      <c r="AB1308" s="20"/>
      <c r="AC1308" s="20"/>
      <c r="AD1308" s="20"/>
      <c r="AE1308" s="20"/>
      <c r="AR1308" s="106" t="s">
        <v>190</v>
      </c>
      <c r="AT1308" s="106" t="s">
        <v>111</v>
      </c>
      <c r="AU1308" s="106" t="s">
        <v>116</v>
      </c>
      <c r="AY1308" s="12" t="s">
        <v>109</v>
      </c>
      <c r="BE1308" s="107">
        <f>IF(N1308="základná",J1308,0)</f>
        <v>0</v>
      </c>
      <c r="BF1308" s="107">
        <f>IF(N1308="znížená",J1308,0)</f>
        <v>0</v>
      </c>
      <c r="BG1308" s="107">
        <f>IF(N1308="zákl. prenesená",J1308,0)</f>
        <v>0</v>
      </c>
      <c r="BH1308" s="107">
        <f>IF(N1308="zníž. prenesená",J1308,0)</f>
        <v>0</v>
      </c>
      <c r="BI1308" s="107">
        <f>IF(N1308="nulová",J1308,0)</f>
        <v>0</v>
      </c>
      <c r="BJ1308" s="12" t="s">
        <v>116</v>
      </c>
      <c r="BK1308" s="107">
        <f>ROUND(I1308*H1308,2)</f>
        <v>0</v>
      </c>
      <c r="BL1308" s="12" t="s">
        <v>190</v>
      </c>
      <c r="BM1308" s="106" t="s">
        <v>2159</v>
      </c>
    </row>
    <row r="1309" spans="1:65" s="2" customFormat="1" ht="37.9" customHeight="1" x14ac:dyDescent="0.2">
      <c r="A1309" s="20"/>
      <c r="B1309" s="95"/>
      <c r="C1309" s="96"/>
      <c r="D1309" s="96" t="s">
        <v>111</v>
      </c>
      <c r="E1309" s="97" t="s">
        <v>2160</v>
      </c>
      <c r="F1309" s="98" t="s">
        <v>2161</v>
      </c>
      <c r="G1309" s="99" t="s">
        <v>214</v>
      </c>
      <c r="H1309" s="100">
        <v>1</v>
      </c>
      <c r="I1309" s="100"/>
      <c r="J1309" s="100">
        <f>ROUND(I1309*H1309,2)</f>
        <v>0</v>
      </c>
      <c r="K1309" s="101"/>
      <c r="L1309" s="21"/>
      <c r="M1309" s="102" t="s">
        <v>0</v>
      </c>
      <c r="N1309" s="103" t="s">
        <v>24</v>
      </c>
      <c r="O1309" s="104">
        <v>9.2030000000000001E-2</v>
      </c>
      <c r="P1309" s="104">
        <f>O1309*H1309</f>
        <v>9.2030000000000001E-2</v>
      </c>
      <c r="Q1309" s="104">
        <v>4.6000000000000001E-4</v>
      </c>
      <c r="R1309" s="104">
        <f>Q1309*H1309</f>
        <v>4.6000000000000001E-4</v>
      </c>
      <c r="S1309" s="104">
        <v>0</v>
      </c>
      <c r="T1309" s="105">
        <f>S1309*H1309</f>
        <v>0</v>
      </c>
      <c r="U1309" s="20"/>
      <c r="V1309" s="20"/>
      <c r="W1309" s="20"/>
      <c r="X1309" s="20"/>
      <c r="Y1309" s="20"/>
      <c r="Z1309" s="20"/>
      <c r="AA1309" s="20"/>
      <c r="AB1309" s="20"/>
      <c r="AC1309" s="20"/>
      <c r="AD1309" s="20"/>
      <c r="AE1309" s="20"/>
      <c r="AR1309" s="106" t="s">
        <v>190</v>
      </c>
      <c r="AT1309" s="106" t="s">
        <v>111</v>
      </c>
      <c r="AU1309" s="106" t="s">
        <v>116</v>
      </c>
      <c r="AY1309" s="12" t="s">
        <v>109</v>
      </c>
      <c r="BE1309" s="107">
        <f>IF(N1309="základná",J1309,0)</f>
        <v>0</v>
      </c>
      <c r="BF1309" s="107">
        <f>IF(N1309="znížená",J1309,0)</f>
        <v>0</v>
      </c>
      <c r="BG1309" s="107">
        <f>IF(N1309="zákl. prenesená",J1309,0)</f>
        <v>0</v>
      </c>
      <c r="BH1309" s="107">
        <f>IF(N1309="zníž. prenesená",J1309,0)</f>
        <v>0</v>
      </c>
      <c r="BI1309" s="107">
        <f>IF(N1309="nulová",J1309,0)</f>
        <v>0</v>
      </c>
      <c r="BJ1309" s="12" t="s">
        <v>116</v>
      </c>
      <c r="BK1309" s="107">
        <f>ROUND(I1309*H1309,2)</f>
        <v>0</v>
      </c>
      <c r="BL1309" s="12" t="s">
        <v>190</v>
      </c>
      <c r="BM1309" s="106" t="s">
        <v>2162</v>
      </c>
    </row>
    <row r="1310" spans="1:65" s="2" customFormat="1" ht="24.2" customHeight="1" x14ac:dyDescent="0.2">
      <c r="A1310" s="20"/>
      <c r="B1310" s="95"/>
      <c r="C1310" s="96">
        <v>418</v>
      </c>
      <c r="D1310" s="96" t="s">
        <v>111</v>
      </c>
      <c r="E1310" s="97" t="s">
        <v>2163</v>
      </c>
      <c r="F1310" s="98" t="s">
        <v>2164</v>
      </c>
      <c r="G1310" s="99" t="s">
        <v>214</v>
      </c>
      <c r="H1310" s="100">
        <v>2571.63</v>
      </c>
      <c r="I1310" s="100"/>
      <c r="J1310" s="190">
        <f t="shared" ref="J1310" si="305">SUM(H1310*I1310)</f>
        <v>0</v>
      </c>
      <c r="K1310" s="101"/>
      <c r="L1310" s="21"/>
      <c r="M1310" s="102" t="s">
        <v>0</v>
      </c>
      <c r="N1310" s="103" t="s">
        <v>24</v>
      </c>
      <c r="O1310" s="104">
        <v>0</v>
      </c>
      <c r="P1310" s="104">
        <f>O1310*H1310</f>
        <v>0</v>
      </c>
      <c r="Q1310" s="104">
        <v>0</v>
      </c>
      <c r="R1310" s="104">
        <f>Q1310*H1310</f>
        <v>0</v>
      </c>
      <c r="S1310" s="104">
        <v>0</v>
      </c>
      <c r="T1310" s="105">
        <f>S1310*H1310</f>
        <v>0</v>
      </c>
      <c r="U1310" s="20"/>
      <c r="V1310" s="20"/>
      <c r="W1310" s="20"/>
      <c r="X1310" s="20"/>
      <c r="Y1310" s="20"/>
      <c r="Z1310" s="20"/>
      <c r="AA1310" s="20"/>
      <c r="AB1310" s="20"/>
      <c r="AC1310" s="20"/>
      <c r="AD1310" s="20"/>
      <c r="AE1310" s="20"/>
      <c r="AR1310" s="106" t="s">
        <v>190</v>
      </c>
      <c r="AT1310" s="106" t="s">
        <v>111</v>
      </c>
      <c r="AU1310" s="106" t="s">
        <v>116</v>
      </c>
      <c r="AY1310" s="12" t="s">
        <v>109</v>
      </c>
      <c r="BE1310" s="107">
        <f>IF(N1310="základná",J1310,0)</f>
        <v>0</v>
      </c>
      <c r="BF1310" s="107">
        <f>IF(N1310="znížená",J1310,0)</f>
        <v>0</v>
      </c>
      <c r="BG1310" s="107">
        <f>IF(N1310="zákl. prenesená",J1310,0)</f>
        <v>0</v>
      </c>
      <c r="BH1310" s="107">
        <f>IF(N1310="zníž. prenesená",J1310,0)</f>
        <v>0</v>
      </c>
      <c r="BI1310" s="107">
        <f>IF(N1310="nulová",J1310,0)</f>
        <v>0</v>
      </c>
      <c r="BJ1310" s="12" t="s">
        <v>116</v>
      </c>
      <c r="BK1310" s="107">
        <f>ROUND(I1310*H1310,2)</f>
        <v>0</v>
      </c>
      <c r="BL1310" s="12" t="s">
        <v>190</v>
      </c>
      <c r="BM1310" s="106" t="s">
        <v>2165</v>
      </c>
    </row>
    <row r="1311" spans="1:65" s="9" customFormat="1" x14ac:dyDescent="0.2">
      <c r="B1311" s="115"/>
      <c r="D1311" s="109" t="s">
        <v>117</v>
      </c>
      <c r="E1311" s="116" t="s">
        <v>0</v>
      </c>
      <c r="F1311" s="117" t="s">
        <v>2166</v>
      </c>
      <c r="H1311" s="118">
        <v>2313.88</v>
      </c>
      <c r="I1311" s="118"/>
      <c r="J1311" s="118"/>
      <c r="L1311" s="115"/>
      <c r="M1311" s="119"/>
      <c r="N1311" s="120"/>
      <c r="O1311" s="120"/>
      <c r="P1311" s="120"/>
      <c r="Q1311" s="120"/>
      <c r="R1311" s="120"/>
      <c r="S1311" s="120"/>
      <c r="T1311" s="121"/>
      <c r="AT1311" s="116" t="s">
        <v>117</v>
      </c>
      <c r="AU1311" s="116" t="s">
        <v>116</v>
      </c>
      <c r="AV1311" s="9" t="s">
        <v>116</v>
      </c>
      <c r="AW1311" s="9" t="s">
        <v>15</v>
      </c>
      <c r="AX1311" s="9" t="s">
        <v>41</v>
      </c>
      <c r="AY1311" s="116" t="s">
        <v>109</v>
      </c>
    </row>
    <row r="1312" spans="1:65" s="9" customFormat="1" x14ac:dyDescent="0.2">
      <c r="B1312" s="115"/>
      <c r="D1312" s="109" t="s">
        <v>117</v>
      </c>
      <c r="E1312" s="116" t="s">
        <v>0</v>
      </c>
      <c r="F1312" s="117" t="s">
        <v>2167</v>
      </c>
      <c r="H1312" s="118">
        <v>257.75</v>
      </c>
      <c r="I1312" s="118"/>
      <c r="J1312" s="118"/>
      <c r="L1312" s="115"/>
      <c r="M1312" s="119"/>
      <c r="N1312" s="120"/>
      <c r="O1312" s="120"/>
      <c r="P1312" s="120"/>
      <c r="Q1312" s="120"/>
      <c r="R1312" s="120"/>
      <c r="S1312" s="120"/>
      <c r="T1312" s="121"/>
      <c r="AT1312" s="116" t="s">
        <v>117</v>
      </c>
      <c r="AU1312" s="116" t="s">
        <v>116</v>
      </c>
      <c r="AV1312" s="9" t="s">
        <v>116</v>
      </c>
      <c r="AW1312" s="9" t="s">
        <v>15</v>
      </c>
      <c r="AX1312" s="9" t="s">
        <v>41</v>
      </c>
      <c r="AY1312" s="116" t="s">
        <v>109</v>
      </c>
    </row>
    <row r="1313" spans="1:65" s="10" customFormat="1" x14ac:dyDescent="0.2">
      <c r="B1313" s="122"/>
      <c r="D1313" s="109" t="s">
        <v>117</v>
      </c>
      <c r="E1313" s="123" t="s">
        <v>0</v>
      </c>
      <c r="F1313" s="124" t="s">
        <v>121</v>
      </c>
      <c r="H1313" s="125">
        <v>2571.63</v>
      </c>
      <c r="I1313" s="125"/>
      <c r="J1313" s="125"/>
      <c r="L1313" s="122"/>
      <c r="M1313" s="126"/>
      <c r="N1313" s="127"/>
      <c r="O1313" s="127"/>
      <c r="P1313" s="127"/>
      <c r="Q1313" s="127"/>
      <c r="R1313" s="127"/>
      <c r="S1313" s="127"/>
      <c r="T1313" s="128"/>
      <c r="AT1313" s="123" t="s">
        <v>117</v>
      </c>
      <c r="AU1313" s="123" t="s">
        <v>116</v>
      </c>
      <c r="AV1313" s="10" t="s">
        <v>115</v>
      </c>
      <c r="AW1313" s="10" t="s">
        <v>15</v>
      </c>
      <c r="AX1313" s="10" t="s">
        <v>42</v>
      </c>
      <c r="AY1313" s="123" t="s">
        <v>109</v>
      </c>
    </row>
    <row r="1314" spans="1:65" s="2" customFormat="1" ht="24.2" customHeight="1" x14ac:dyDescent="0.2">
      <c r="A1314" s="20"/>
      <c r="B1314" s="95"/>
      <c r="C1314" s="96"/>
      <c r="D1314" s="96" t="s">
        <v>111</v>
      </c>
      <c r="E1314" s="97" t="s">
        <v>2168</v>
      </c>
      <c r="F1314" s="98" t="s">
        <v>2169</v>
      </c>
      <c r="G1314" s="99" t="s">
        <v>214</v>
      </c>
      <c r="H1314" s="100">
        <v>982</v>
      </c>
      <c r="I1314" s="100"/>
      <c r="J1314" s="100">
        <f>ROUND(I1314*H1314,2)</f>
        <v>0</v>
      </c>
      <c r="K1314" s="101"/>
      <c r="L1314" s="21"/>
      <c r="M1314" s="102" t="s">
        <v>0</v>
      </c>
      <c r="N1314" s="103" t="s">
        <v>24</v>
      </c>
      <c r="O1314" s="104">
        <v>8.3000000000000001E-3</v>
      </c>
      <c r="P1314" s="104">
        <f>O1314*H1314</f>
        <v>8.1506000000000007</v>
      </c>
      <c r="Q1314" s="104">
        <v>0</v>
      </c>
      <c r="R1314" s="104">
        <f>Q1314*H1314</f>
        <v>0</v>
      </c>
      <c r="S1314" s="104">
        <v>0</v>
      </c>
      <c r="T1314" s="105">
        <f>S1314*H1314</f>
        <v>0</v>
      </c>
      <c r="U1314" s="20"/>
      <c r="V1314" s="20"/>
      <c r="W1314" s="20"/>
      <c r="X1314" s="20"/>
      <c r="Y1314" s="20"/>
      <c r="Z1314" s="20"/>
      <c r="AA1314" s="20"/>
      <c r="AB1314" s="20"/>
      <c r="AC1314" s="20"/>
      <c r="AD1314" s="20"/>
      <c r="AE1314" s="20"/>
      <c r="AR1314" s="106" t="s">
        <v>190</v>
      </c>
      <c r="AT1314" s="106" t="s">
        <v>111</v>
      </c>
      <c r="AU1314" s="106" t="s">
        <v>116</v>
      </c>
      <c r="AY1314" s="12" t="s">
        <v>109</v>
      </c>
      <c r="BE1314" s="107">
        <f>IF(N1314="základná",J1314,0)</f>
        <v>0</v>
      </c>
      <c r="BF1314" s="107">
        <f>IF(N1314="znížená",J1314,0)</f>
        <v>0</v>
      </c>
      <c r="BG1314" s="107">
        <f>IF(N1314="zákl. prenesená",J1314,0)</f>
        <v>0</v>
      </c>
      <c r="BH1314" s="107">
        <f>IF(N1314="zníž. prenesená",J1314,0)</f>
        <v>0</v>
      </c>
      <c r="BI1314" s="107">
        <f>IF(N1314="nulová",J1314,0)</f>
        <v>0</v>
      </c>
      <c r="BJ1314" s="12" t="s">
        <v>116</v>
      </c>
      <c r="BK1314" s="107">
        <f>ROUND(I1314*H1314,2)</f>
        <v>0</v>
      </c>
      <c r="BL1314" s="12" t="s">
        <v>190</v>
      </c>
      <c r="BM1314" s="106" t="s">
        <v>2170</v>
      </c>
    </row>
    <row r="1315" spans="1:65" s="9" customFormat="1" x14ac:dyDescent="0.2">
      <c r="B1315" s="115"/>
      <c r="D1315" s="109" t="s">
        <v>117</v>
      </c>
      <c r="E1315" s="116" t="s">
        <v>0</v>
      </c>
      <c r="F1315" s="117" t="s">
        <v>2171</v>
      </c>
      <c r="H1315" s="118">
        <v>982</v>
      </c>
      <c r="I1315" s="118"/>
      <c r="J1315" s="118"/>
      <c r="L1315" s="115"/>
      <c r="M1315" s="119"/>
      <c r="N1315" s="120"/>
      <c r="O1315" s="120"/>
      <c r="P1315" s="120"/>
      <c r="Q1315" s="120"/>
      <c r="R1315" s="120"/>
      <c r="S1315" s="120"/>
      <c r="T1315" s="121"/>
      <c r="AT1315" s="116" t="s">
        <v>117</v>
      </c>
      <c r="AU1315" s="116" t="s">
        <v>116</v>
      </c>
      <c r="AV1315" s="9" t="s">
        <v>116</v>
      </c>
      <c r="AW1315" s="9" t="s">
        <v>15</v>
      </c>
      <c r="AX1315" s="9" t="s">
        <v>42</v>
      </c>
      <c r="AY1315" s="116" t="s">
        <v>109</v>
      </c>
    </row>
    <row r="1316" spans="1:65" s="2" customFormat="1" ht="24.2" customHeight="1" x14ac:dyDescent="0.2">
      <c r="A1316" s="20"/>
      <c r="B1316" s="95"/>
      <c r="C1316" s="96">
        <v>419</v>
      </c>
      <c r="D1316" s="96" t="s">
        <v>111</v>
      </c>
      <c r="E1316" s="97" t="s">
        <v>2172</v>
      </c>
      <c r="F1316" s="98" t="s">
        <v>2173</v>
      </c>
      <c r="G1316" s="99" t="s">
        <v>214</v>
      </c>
      <c r="H1316" s="100">
        <v>1800</v>
      </c>
      <c r="I1316" s="100"/>
      <c r="J1316" s="190">
        <f t="shared" ref="J1316" si="306">SUM(H1316*I1316)</f>
        <v>0</v>
      </c>
      <c r="K1316" s="101"/>
      <c r="L1316" s="21"/>
      <c r="M1316" s="102" t="s">
        <v>0</v>
      </c>
      <c r="N1316" s="103" t="s">
        <v>24</v>
      </c>
      <c r="O1316" s="104">
        <v>0</v>
      </c>
      <c r="P1316" s="104">
        <f>O1316*H1316</f>
        <v>0</v>
      </c>
      <c r="Q1316" s="104">
        <v>0</v>
      </c>
      <c r="R1316" s="104">
        <f>Q1316*H1316</f>
        <v>0</v>
      </c>
      <c r="S1316" s="104">
        <v>0</v>
      </c>
      <c r="T1316" s="105">
        <f>S1316*H1316</f>
        <v>0</v>
      </c>
      <c r="U1316" s="20"/>
      <c r="V1316" s="20"/>
      <c r="W1316" s="20"/>
      <c r="X1316" s="20"/>
      <c r="Y1316" s="20"/>
      <c r="Z1316" s="20"/>
      <c r="AA1316" s="20"/>
      <c r="AB1316" s="20"/>
      <c r="AC1316" s="20"/>
      <c r="AD1316" s="20"/>
      <c r="AE1316" s="20"/>
      <c r="AR1316" s="106" t="s">
        <v>190</v>
      </c>
      <c r="AT1316" s="106" t="s">
        <v>111</v>
      </c>
      <c r="AU1316" s="106" t="s">
        <v>116</v>
      </c>
      <c r="AY1316" s="12" t="s">
        <v>109</v>
      </c>
      <c r="BE1316" s="107">
        <f>IF(N1316="základná",J1316,0)</f>
        <v>0</v>
      </c>
      <c r="BF1316" s="107">
        <f>IF(N1316="znížená",J1316,0)</f>
        <v>0</v>
      </c>
      <c r="BG1316" s="107">
        <f>IF(N1316="zákl. prenesená",J1316,0)</f>
        <v>0</v>
      </c>
      <c r="BH1316" s="107">
        <f>IF(N1316="zníž. prenesená",J1316,0)</f>
        <v>0</v>
      </c>
      <c r="BI1316" s="107">
        <f>IF(N1316="nulová",J1316,0)</f>
        <v>0</v>
      </c>
      <c r="BJ1316" s="12" t="s">
        <v>116</v>
      </c>
      <c r="BK1316" s="107">
        <f>ROUND(I1316*H1316,2)</f>
        <v>0</v>
      </c>
      <c r="BL1316" s="12" t="s">
        <v>190</v>
      </c>
      <c r="BM1316" s="106" t="s">
        <v>2174</v>
      </c>
    </row>
    <row r="1317" spans="1:65" s="9" customFormat="1" x14ac:dyDescent="0.2">
      <c r="B1317" s="115"/>
      <c r="D1317" s="109" t="s">
        <v>117</v>
      </c>
      <c r="E1317" s="116" t="s">
        <v>0</v>
      </c>
      <c r="F1317" s="117" t="s">
        <v>2175</v>
      </c>
      <c r="H1317" s="118">
        <v>1800</v>
      </c>
      <c r="I1317" s="118"/>
      <c r="J1317" s="118"/>
      <c r="L1317" s="115"/>
      <c r="M1317" s="119"/>
      <c r="N1317" s="120"/>
      <c r="O1317" s="120"/>
      <c r="P1317" s="120"/>
      <c r="Q1317" s="120"/>
      <c r="R1317" s="120"/>
      <c r="S1317" s="120"/>
      <c r="T1317" s="121"/>
      <c r="AT1317" s="116" t="s">
        <v>117</v>
      </c>
      <c r="AU1317" s="116" t="s">
        <v>116</v>
      </c>
      <c r="AV1317" s="9" t="s">
        <v>116</v>
      </c>
      <c r="AW1317" s="9" t="s">
        <v>15</v>
      </c>
      <c r="AX1317" s="9" t="s">
        <v>41</v>
      </c>
      <c r="AY1317" s="116" t="s">
        <v>109</v>
      </c>
    </row>
    <row r="1318" spans="1:65" s="10" customFormat="1" x14ac:dyDescent="0.2">
      <c r="B1318" s="122"/>
      <c r="D1318" s="109" t="s">
        <v>117</v>
      </c>
      <c r="E1318" s="123" t="s">
        <v>0</v>
      </c>
      <c r="F1318" s="124" t="s">
        <v>121</v>
      </c>
      <c r="H1318" s="125">
        <v>1800</v>
      </c>
      <c r="I1318" s="125"/>
      <c r="J1318" s="125"/>
      <c r="L1318" s="122"/>
      <c r="M1318" s="126"/>
      <c r="N1318" s="127"/>
      <c r="O1318" s="127"/>
      <c r="P1318" s="127"/>
      <c r="Q1318" s="127"/>
      <c r="R1318" s="127"/>
      <c r="S1318" s="127"/>
      <c r="T1318" s="128"/>
      <c r="AT1318" s="123" t="s">
        <v>117</v>
      </c>
      <c r="AU1318" s="123" t="s">
        <v>116</v>
      </c>
      <c r="AV1318" s="10" t="s">
        <v>115</v>
      </c>
      <c r="AW1318" s="10" t="s">
        <v>15</v>
      </c>
      <c r="AX1318" s="10" t="s">
        <v>42</v>
      </c>
      <c r="AY1318" s="123" t="s">
        <v>109</v>
      </c>
    </row>
    <row r="1319" spans="1:65" s="2" customFormat="1" ht="44.25" customHeight="1" x14ac:dyDescent="0.2">
      <c r="A1319" s="20"/>
      <c r="B1319" s="95"/>
      <c r="C1319" s="96">
        <v>420</v>
      </c>
      <c r="D1319" s="96" t="s">
        <v>111</v>
      </c>
      <c r="E1319" s="97" t="s">
        <v>2176</v>
      </c>
      <c r="F1319" s="98" t="s">
        <v>2177</v>
      </c>
      <c r="G1319" s="99" t="s">
        <v>214</v>
      </c>
      <c r="H1319" s="100">
        <v>2571.63</v>
      </c>
      <c r="I1319" s="100"/>
      <c r="J1319" s="190">
        <f t="shared" ref="J1319:J1320" si="307">SUM(H1319*I1319)</f>
        <v>0</v>
      </c>
      <c r="K1319" s="101"/>
      <c r="L1319" s="21"/>
      <c r="M1319" s="102" t="s">
        <v>0</v>
      </c>
      <c r="N1319" s="103" t="s">
        <v>24</v>
      </c>
      <c r="O1319" s="104">
        <v>0</v>
      </c>
      <c r="P1319" s="104">
        <f>O1319*H1319</f>
        <v>0</v>
      </c>
      <c r="Q1319" s="104">
        <v>0</v>
      </c>
      <c r="R1319" s="104">
        <f>Q1319*H1319</f>
        <v>0</v>
      </c>
      <c r="S1319" s="104">
        <v>0</v>
      </c>
      <c r="T1319" s="105">
        <f>S1319*H1319</f>
        <v>0</v>
      </c>
      <c r="U1319" s="20"/>
      <c r="V1319" s="20"/>
      <c r="W1319" s="20"/>
      <c r="X1319" s="20"/>
      <c r="Y1319" s="20"/>
      <c r="Z1319" s="20"/>
      <c r="AA1319" s="20"/>
      <c r="AB1319" s="20"/>
      <c r="AC1319" s="20"/>
      <c r="AD1319" s="20"/>
      <c r="AE1319" s="20"/>
      <c r="AR1319" s="106" t="s">
        <v>190</v>
      </c>
      <c r="AT1319" s="106" t="s">
        <v>111</v>
      </c>
      <c r="AU1319" s="106" t="s">
        <v>116</v>
      </c>
      <c r="AY1319" s="12" t="s">
        <v>109</v>
      </c>
      <c r="BE1319" s="107">
        <f>IF(N1319="základná",J1319,0)</f>
        <v>0</v>
      </c>
      <c r="BF1319" s="107">
        <f>IF(N1319="znížená",J1319,0)</f>
        <v>0</v>
      </c>
      <c r="BG1319" s="107">
        <f>IF(N1319="zákl. prenesená",J1319,0)</f>
        <v>0</v>
      </c>
      <c r="BH1319" s="107">
        <f>IF(N1319="zníž. prenesená",J1319,0)</f>
        <v>0</v>
      </c>
      <c r="BI1319" s="107">
        <f>IF(N1319="nulová",J1319,0)</f>
        <v>0</v>
      </c>
      <c r="BJ1319" s="12" t="s">
        <v>116</v>
      </c>
      <c r="BK1319" s="107">
        <f>ROUND(I1319*H1319,2)</f>
        <v>0</v>
      </c>
      <c r="BL1319" s="12" t="s">
        <v>190</v>
      </c>
      <c r="BM1319" s="106" t="s">
        <v>2178</v>
      </c>
    </row>
    <row r="1320" spans="1:65" s="2" customFormat="1" ht="44.25" customHeight="1" x14ac:dyDescent="0.2">
      <c r="A1320" s="20"/>
      <c r="B1320" s="95"/>
      <c r="C1320" s="96">
        <v>421</v>
      </c>
      <c r="D1320" s="96" t="s">
        <v>111</v>
      </c>
      <c r="E1320" s="97" t="s">
        <v>2179</v>
      </c>
      <c r="F1320" s="98" t="s">
        <v>2180</v>
      </c>
      <c r="G1320" s="99" t="s">
        <v>214</v>
      </c>
      <c r="H1320" s="100">
        <v>2571.63</v>
      </c>
      <c r="I1320" s="100"/>
      <c r="J1320" s="190">
        <f t="shared" si="307"/>
        <v>0</v>
      </c>
      <c r="K1320" s="101"/>
      <c r="L1320" s="21"/>
      <c r="M1320" s="102" t="s">
        <v>0</v>
      </c>
      <c r="N1320" s="103" t="s">
        <v>24</v>
      </c>
      <c r="O1320" s="104">
        <v>0</v>
      </c>
      <c r="P1320" s="104">
        <f>O1320*H1320</f>
        <v>0</v>
      </c>
      <c r="Q1320" s="104">
        <v>0</v>
      </c>
      <c r="R1320" s="104">
        <f>Q1320*H1320</f>
        <v>0</v>
      </c>
      <c r="S1320" s="104">
        <v>0</v>
      </c>
      <c r="T1320" s="105">
        <f>S1320*H1320</f>
        <v>0</v>
      </c>
      <c r="U1320" s="20"/>
      <c r="V1320" s="20"/>
      <c r="W1320" s="20"/>
      <c r="X1320" s="20"/>
      <c r="Y1320" s="20"/>
      <c r="Z1320" s="20"/>
      <c r="AA1320" s="20"/>
      <c r="AB1320" s="20"/>
      <c r="AC1320" s="20"/>
      <c r="AD1320" s="20"/>
      <c r="AE1320" s="20"/>
      <c r="AR1320" s="106" t="s">
        <v>190</v>
      </c>
      <c r="AT1320" s="106" t="s">
        <v>111</v>
      </c>
      <c r="AU1320" s="106" t="s">
        <v>116</v>
      </c>
      <c r="AY1320" s="12" t="s">
        <v>109</v>
      </c>
      <c r="BE1320" s="107">
        <f>IF(N1320="základná",J1320,0)</f>
        <v>0</v>
      </c>
      <c r="BF1320" s="107">
        <f>IF(N1320="znížená",J1320,0)</f>
        <v>0</v>
      </c>
      <c r="BG1320" s="107">
        <f>IF(N1320="zákl. prenesená",J1320,0)</f>
        <v>0</v>
      </c>
      <c r="BH1320" s="107">
        <f>IF(N1320="zníž. prenesená",J1320,0)</f>
        <v>0</v>
      </c>
      <c r="BI1320" s="107">
        <f>IF(N1320="nulová",J1320,0)</f>
        <v>0</v>
      </c>
      <c r="BJ1320" s="12" t="s">
        <v>116</v>
      </c>
      <c r="BK1320" s="107">
        <f>ROUND(I1320*H1320,2)</f>
        <v>0</v>
      </c>
      <c r="BL1320" s="12" t="s">
        <v>190</v>
      </c>
      <c r="BM1320" s="106" t="s">
        <v>2181</v>
      </c>
    </row>
    <row r="1321" spans="1:65" s="7" customFormat="1" ht="22.9" customHeight="1" x14ac:dyDescent="0.2">
      <c r="B1321" s="85"/>
      <c r="D1321" s="86" t="s">
        <v>40</v>
      </c>
      <c r="E1321" s="162" t="s">
        <v>2182</v>
      </c>
      <c r="F1321" s="162" t="s">
        <v>2183</v>
      </c>
      <c r="I1321" s="178"/>
      <c r="J1321" s="180">
        <f>SUM(J1322:J1361)</f>
        <v>0</v>
      </c>
      <c r="L1321" s="85"/>
      <c r="M1321" s="88"/>
      <c r="N1321" s="89"/>
      <c r="O1321" s="89"/>
      <c r="P1321" s="90">
        <f>SUM(P1322:P1361)</f>
        <v>61.620080000000002</v>
      </c>
      <c r="Q1321" s="89"/>
      <c r="R1321" s="90">
        <f>SUM(R1322:R1361)</f>
        <v>0.74969999999999992</v>
      </c>
      <c r="S1321" s="89"/>
      <c r="T1321" s="91">
        <f>SUM(T1322:T1361)</f>
        <v>0</v>
      </c>
      <c r="AR1321" s="86" t="s">
        <v>116</v>
      </c>
      <c r="AT1321" s="92" t="s">
        <v>40</v>
      </c>
      <c r="AU1321" s="92" t="s">
        <v>42</v>
      </c>
      <c r="AY1321" s="86" t="s">
        <v>109</v>
      </c>
      <c r="BK1321" s="93">
        <f>SUM(BK1322:BK1361)</f>
        <v>0</v>
      </c>
    </row>
    <row r="1322" spans="1:65" s="2" customFormat="1" ht="24.2" customHeight="1" x14ac:dyDescent="0.2">
      <c r="A1322" s="20"/>
      <c r="B1322" s="95"/>
      <c r="C1322" s="96"/>
      <c r="D1322" s="96" t="s">
        <v>111</v>
      </c>
      <c r="E1322" s="97" t="s">
        <v>2184</v>
      </c>
      <c r="F1322" s="98" t="s">
        <v>2185</v>
      </c>
      <c r="G1322" s="99" t="s">
        <v>256</v>
      </c>
      <c r="H1322" s="100">
        <v>8</v>
      </c>
      <c r="I1322" s="100"/>
      <c r="J1322" s="100">
        <f>ROUND(I1322*H1322,2)</f>
        <v>0</v>
      </c>
      <c r="K1322" s="101"/>
      <c r="L1322" s="21"/>
      <c r="M1322" s="102" t="s">
        <v>0</v>
      </c>
      <c r="N1322" s="103" t="s">
        <v>24</v>
      </c>
      <c r="O1322" s="104">
        <v>7.7025100000000002</v>
      </c>
      <c r="P1322" s="104">
        <f>O1322*H1322</f>
        <v>61.620080000000002</v>
      </c>
      <c r="Q1322" s="104">
        <v>0</v>
      </c>
      <c r="R1322" s="104">
        <f>Q1322*H1322</f>
        <v>0</v>
      </c>
      <c r="S1322" s="104">
        <v>0</v>
      </c>
      <c r="T1322" s="105">
        <f>S1322*H1322</f>
        <v>0</v>
      </c>
      <c r="U1322" s="20"/>
      <c r="V1322" s="20"/>
      <c r="W1322" s="20"/>
      <c r="X1322" s="20"/>
      <c r="Y1322" s="20"/>
      <c r="Z1322" s="20"/>
      <c r="AA1322" s="20"/>
      <c r="AB1322" s="20"/>
      <c r="AC1322" s="20"/>
      <c r="AD1322" s="20"/>
      <c r="AE1322" s="20"/>
      <c r="AR1322" s="106" t="s">
        <v>190</v>
      </c>
      <c r="AT1322" s="106" t="s">
        <v>111</v>
      </c>
      <c r="AU1322" s="106" t="s">
        <v>116</v>
      </c>
      <c r="AY1322" s="12" t="s">
        <v>109</v>
      </c>
      <c r="BE1322" s="107">
        <f>IF(N1322="základná",J1322,0)</f>
        <v>0</v>
      </c>
      <c r="BF1322" s="107">
        <f>IF(N1322="znížená",J1322,0)</f>
        <v>0</v>
      </c>
      <c r="BG1322" s="107">
        <f>IF(N1322="zákl. prenesená",J1322,0)</f>
        <v>0</v>
      </c>
      <c r="BH1322" s="107">
        <f>IF(N1322="zníž. prenesená",J1322,0)</f>
        <v>0</v>
      </c>
      <c r="BI1322" s="107">
        <f>IF(N1322="nulová",J1322,0)</f>
        <v>0</v>
      </c>
      <c r="BJ1322" s="12" t="s">
        <v>116</v>
      </c>
      <c r="BK1322" s="107">
        <f>ROUND(I1322*H1322,2)</f>
        <v>0</v>
      </c>
      <c r="BL1322" s="12" t="s">
        <v>190</v>
      </c>
      <c r="BM1322" s="106" t="s">
        <v>2186</v>
      </c>
    </row>
    <row r="1323" spans="1:65" s="2" customFormat="1" ht="37.9" customHeight="1" x14ac:dyDescent="0.2">
      <c r="A1323" s="20"/>
      <c r="B1323" s="95"/>
      <c r="C1323" s="136"/>
      <c r="D1323" s="136" t="s">
        <v>216</v>
      </c>
      <c r="E1323" s="137" t="s">
        <v>2187</v>
      </c>
      <c r="F1323" s="138" t="s">
        <v>2188</v>
      </c>
      <c r="G1323" s="139" t="s">
        <v>214</v>
      </c>
      <c r="H1323" s="140">
        <v>49.98</v>
      </c>
      <c r="I1323" s="140"/>
      <c r="J1323" s="140">
        <f>ROUND(I1323*H1323,2)</f>
        <v>0</v>
      </c>
      <c r="K1323" s="141"/>
      <c r="L1323" s="142"/>
      <c r="M1323" s="143" t="s">
        <v>0</v>
      </c>
      <c r="N1323" s="144" t="s">
        <v>24</v>
      </c>
      <c r="O1323" s="104">
        <v>0</v>
      </c>
      <c r="P1323" s="104">
        <f>O1323*H1323</f>
        <v>0</v>
      </c>
      <c r="Q1323" s="104">
        <v>1.4999999999999999E-2</v>
      </c>
      <c r="R1323" s="104">
        <f>Q1323*H1323</f>
        <v>0.74969999999999992</v>
      </c>
      <c r="S1323" s="104">
        <v>0</v>
      </c>
      <c r="T1323" s="105">
        <f>S1323*H1323</f>
        <v>0</v>
      </c>
      <c r="U1323" s="20"/>
      <c r="V1323" s="20"/>
      <c r="W1323" s="20"/>
      <c r="X1323" s="20"/>
      <c r="Y1323" s="20"/>
      <c r="Z1323" s="20"/>
      <c r="AA1323" s="20"/>
      <c r="AB1323" s="20"/>
      <c r="AC1323" s="20"/>
      <c r="AD1323" s="20"/>
      <c r="AE1323" s="20"/>
      <c r="AR1323" s="106" t="s">
        <v>305</v>
      </c>
      <c r="AT1323" s="106" t="s">
        <v>216</v>
      </c>
      <c r="AU1323" s="106" t="s">
        <v>116</v>
      </c>
      <c r="AY1323" s="12" t="s">
        <v>109</v>
      </c>
      <c r="BE1323" s="107">
        <f>IF(N1323="základná",J1323,0)</f>
        <v>0</v>
      </c>
      <c r="BF1323" s="107">
        <f>IF(N1323="znížená",J1323,0)</f>
        <v>0</v>
      </c>
      <c r="BG1323" s="107">
        <f>IF(N1323="zákl. prenesená",J1323,0)</f>
        <v>0</v>
      </c>
      <c r="BH1323" s="107">
        <f>IF(N1323="zníž. prenesená",J1323,0)</f>
        <v>0</v>
      </c>
      <c r="BI1323" s="107">
        <f>IF(N1323="nulová",J1323,0)</f>
        <v>0</v>
      </c>
      <c r="BJ1323" s="12" t="s">
        <v>116</v>
      </c>
      <c r="BK1323" s="107">
        <f>ROUND(I1323*H1323,2)</f>
        <v>0</v>
      </c>
      <c r="BL1323" s="12" t="s">
        <v>190</v>
      </c>
      <c r="BM1323" s="106" t="s">
        <v>2189</v>
      </c>
    </row>
    <row r="1324" spans="1:65" s="8" customFormat="1" ht="22.5" x14ac:dyDescent="0.2">
      <c r="B1324" s="108"/>
      <c r="D1324" s="109" t="s">
        <v>117</v>
      </c>
      <c r="E1324" s="110" t="s">
        <v>0</v>
      </c>
      <c r="F1324" s="111" t="s">
        <v>2190</v>
      </c>
      <c r="H1324" s="110" t="s">
        <v>0</v>
      </c>
      <c r="I1324" s="181"/>
      <c r="J1324" s="181"/>
      <c r="L1324" s="108"/>
      <c r="M1324" s="112"/>
      <c r="N1324" s="113"/>
      <c r="O1324" s="113"/>
      <c r="P1324" s="113"/>
      <c r="Q1324" s="113"/>
      <c r="R1324" s="113"/>
      <c r="S1324" s="113"/>
      <c r="T1324" s="114"/>
      <c r="AT1324" s="110" t="s">
        <v>117</v>
      </c>
      <c r="AU1324" s="110" t="s">
        <v>116</v>
      </c>
      <c r="AV1324" s="8" t="s">
        <v>42</v>
      </c>
      <c r="AW1324" s="8" t="s">
        <v>15</v>
      </c>
      <c r="AX1324" s="8" t="s">
        <v>41</v>
      </c>
      <c r="AY1324" s="110" t="s">
        <v>109</v>
      </c>
    </row>
    <row r="1325" spans="1:65" s="9" customFormat="1" x14ac:dyDescent="0.2">
      <c r="B1325" s="115"/>
      <c r="D1325" s="109" t="s">
        <v>117</v>
      </c>
      <c r="E1325" s="116" t="s">
        <v>0</v>
      </c>
      <c r="F1325" s="117" t="s">
        <v>2191</v>
      </c>
      <c r="H1325" s="118">
        <v>49.98</v>
      </c>
      <c r="I1325" s="118"/>
      <c r="J1325" s="118"/>
      <c r="L1325" s="115"/>
      <c r="M1325" s="119"/>
      <c r="N1325" s="120"/>
      <c r="O1325" s="120"/>
      <c r="P1325" s="120"/>
      <c r="Q1325" s="120"/>
      <c r="R1325" s="120"/>
      <c r="S1325" s="120"/>
      <c r="T1325" s="121"/>
      <c r="AT1325" s="116" t="s">
        <v>117</v>
      </c>
      <c r="AU1325" s="116" t="s">
        <v>116</v>
      </c>
      <c r="AV1325" s="9" t="s">
        <v>116</v>
      </c>
      <c r="AW1325" s="9" t="s">
        <v>15</v>
      </c>
      <c r="AX1325" s="9" t="s">
        <v>42</v>
      </c>
      <c r="AY1325" s="116" t="s">
        <v>109</v>
      </c>
    </row>
    <row r="1326" spans="1:65" s="2" customFormat="1" ht="33" customHeight="1" x14ac:dyDescent="0.2">
      <c r="A1326" s="20"/>
      <c r="B1326" s="95"/>
      <c r="C1326" s="96">
        <v>422</v>
      </c>
      <c r="D1326" s="96" t="s">
        <v>111</v>
      </c>
      <c r="E1326" s="97" t="s">
        <v>2192</v>
      </c>
      <c r="F1326" s="98" t="s">
        <v>2193</v>
      </c>
      <c r="G1326" s="99" t="s">
        <v>256</v>
      </c>
      <c r="H1326" s="100">
        <v>22</v>
      </c>
      <c r="I1326" s="100"/>
      <c r="J1326" s="190">
        <f t="shared" ref="J1326" si="308">SUM(H1326*I1326)</f>
        <v>0</v>
      </c>
      <c r="K1326" s="101"/>
      <c r="L1326" s="21"/>
      <c r="M1326" s="102" t="s">
        <v>0</v>
      </c>
      <c r="N1326" s="103" t="s">
        <v>24</v>
      </c>
      <c r="O1326" s="104">
        <v>0</v>
      </c>
      <c r="P1326" s="104">
        <f>O1326*H1326</f>
        <v>0</v>
      </c>
      <c r="Q1326" s="104">
        <v>0</v>
      </c>
      <c r="R1326" s="104">
        <f>Q1326*H1326</f>
        <v>0</v>
      </c>
      <c r="S1326" s="104">
        <v>0</v>
      </c>
      <c r="T1326" s="105">
        <f>S1326*H1326</f>
        <v>0</v>
      </c>
      <c r="U1326" s="20"/>
      <c r="V1326" s="20"/>
      <c r="W1326" s="20"/>
      <c r="X1326" s="20"/>
      <c r="Y1326" s="20"/>
      <c r="Z1326" s="20"/>
      <c r="AA1326" s="20"/>
      <c r="AB1326" s="20"/>
      <c r="AC1326" s="20"/>
      <c r="AD1326" s="20"/>
      <c r="AE1326" s="20"/>
      <c r="AR1326" s="106" t="s">
        <v>190</v>
      </c>
      <c r="AT1326" s="106" t="s">
        <v>111</v>
      </c>
      <c r="AU1326" s="106" t="s">
        <v>116</v>
      </c>
      <c r="AY1326" s="12" t="s">
        <v>109</v>
      </c>
      <c r="BE1326" s="107">
        <f>IF(N1326="základná",J1326,0)</f>
        <v>0</v>
      </c>
      <c r="BF1326" s="107">
        <f>IF(N1326="znížená",J1326,0)</f>
        <v>0</v>
      </c>
      <c r="BG1326" s="107">
        <f>IF(N1326="zákl. prenesená",J1326,0)</f>
        <v>0</v>
      </c>
      <c r="BH1326" s="107">
        <f>IF(N1326="zníž. prenesená",J1326,0)</f>
        <v>0</v>
      </c>
      <c r="BI1326" s="107">
        <f>IF(N1326="nulová",J1326,0)</f>
        <v>0</v>
      </c>
      <c r="BJ1326" s="12" t="s">
        <v>116</v>
      </c>
      <c r="BK1326" s="107">
        <f>ROUND(I1326*H1326,2)</f>
        <v>0</v>
      </c>
      <c r="BL1326" s="12" t="s">
        <v>190</v>
      </c>
      <c r="BM1326" s="106" t="s">
        <v>2194</v>
      </c>
    </row>
    <row r="1327" spans="1:65" s="9" customFormat="1" x14ac:dyDescent="0.2">
      <c r="B1327" s="115"/>
      <c r="D1327" s="109" t="s">
        <v>117</v>
      </c>
      <c r="E1327" s="116" t="s">
        <v>0</v>
      </c>
      <c r="F1327" s="117" t="s">
        <v>2195</v>
      </c>
      <c r="H1327" s="118">
        <v>22</v>
      </c>
      <c r="I1327" s="118"/>
      <c r="J1327" s="118"/>
      <c r="L1327" s="115"/>
      <c r="M1327" s="119"/>
      <c r="N1327" s="120"/>
      <c r="O1327" s="120"/>
      <c r="P1327" s="120"/>
      <c r="Q1327" s="120"/>
      <c r="R1327" s="120"/>
      <c r="S1327" s="120"/>
      <c r="T1327" s="121"/>
      <c r="AT1327" s="116" t="s">
        <v>117</v>
      </c>
      <c r="AU1327" s="116" t="s">
        <v>116</v>
      </c>
      <c r="AV1327" s="9" t="s">
        <v>116</v>
      </c>
      <c r="AW1327" s="9" t="s">
        <v>15</v>
      </c>
      <c r="AX1327" s="9" t="s">
        <v>41</v>
      </c>
      <c r="AY1327" s="116" t="s">
        <v>109</v>
      </c>
    </row>
    <row r="1328" spans="1:65" s="10" customFormat="1" x14ac:dyDescent="0.2">
      <c r="B1328" s="122"/>
      <c r="D1328" s="109" t="s">
        <v>117</v>
      </c>
      <c r="E1328" s="123" t="s">
        <v>0</v>
      </c>
      <c r="F1328" s="124" t="s">
        <v>121</v>
      </c>
      <c r="H1328" s="125">
        <v>22</v>
      </c>
      <c r="I1328" s="125"/>
      <c r="J1328" s="125"/>
      <c r="L1328" s="122"/>
      <c r="M1328" s="126"/>
      <c r="N1328" s="127"/>
      <c r="O1328" s="127"/>
      <c r="P1328" s="127"/>
      <c r="Q1328" s="127"/>
      <c r="R1328" s="127"/>
      <c r="S1328" s="127"/>
      <c r="T1328" s="128"/>
      <c r="AT1328" s="123" t="s">
        <v>117</v>
      </c>
      <c r="AU1328" s="123" t="s">
        <v>116</v>
      </c>
      <c r="AV1328" s="10" t="s">
        <v>115</v>
      </c>
      <c r="AW1328" s="10" t="s">
        <v>15</v>
      </c>
      <c r="AX1328" s="10" t="s">
        <v>42</v>
      </c>
      <c r="AY1328" s="123" t="s">
        <v>109</v>
      </c>
    </row>
    <row r="1329" spans="1:65" s="2" customFormat="1" ht="37.9" customHeight="1" x14ac:dyDescent="0.2">
      <c r="A1329" s="20"/>
      <c r="B1329" s="95"/>
      <c r="C1329" s="136">
        <v>423</v>
      </c>
      <c r="D1329" s="136" t="s">
        <v>216</v>
      </c>
      <c r="E1329" s="137" t="s">
        <v>2196</v>
      </c>
      <c r="F1329" s="138" t="s">
        <v>2197</v>
      </c>
      <c r="G1329" s="139" t="s">
        <v>256</v>
      </c>
      <c r="H1329" s="140">
        <v>8</v>
      </c>
      <c r="I1329" s="140"/>
      <c r="J1329" s="140">
        <f t="shared" ref="J1329:J1330" si="309">SUM(H1329*I1329)</f>
        <v>0</v>
      </c>
      <c r="K1329" s="141"/>
      <c r="L1329" s="142"/>
      <c r="M1329" s="143" t="s">
        <v>0</v>
      </c>
      <c r="N1329" s="144" t="s">
        <v>24</v>
      </c>
      <c r="O1329" s="104">
        <v>0</v>
      </c>
      <c r="P1329" s="104">
        <f>O1329*H1329</f>
        <v>0</v>
      </c>
      <c r="Q1329" s="104">
        <v>0</v>
      </c>
      <c r="R1329" s="104">
        <f>Q1329*H1329</f>
        <v>0</v>
      </c>
      <c r="S1329" s="104">
        <v>0</v>
      </c>
      <c r="T1329" s="105">
        <f>S1329*H1329</f>
        <v>0</v>
      </c>
      <c r="U1329" s="20"/>
      <c r="V1329" s="20"/>
      <c r="W1329" s="20"/>
      <c r="X1329" s="20"/>
      <c r="Y1329" s="20"/>
      <c r="Z1329" s="20"/>
      <c r="AA1329" s="20"/>
      <c r="AB1329" s="20"/>
      <c r="AC1329" s="20"/>
      <c r="AD1329" s="20"/>
      <c r="AE1329" s="20"/>
      <c r="AR1329" s="106" t="s">
        <v>305</v>
      </c>
      <c r="AT1329" s="106" t="s">
        <v>216</v>
      </c>
      <c r="AU1329" s="106" t="s">
        <v>116</v>
      </c>
      <c r="AY1329" s="12" t="s">
        <v>109</v>
      </c>
      <c r="BE1329" s="107">
        <f>IF(N1329="základná",J1329,0)</f>
        <v>0</v>
      </c>
      <c r="BF1329" s="107">
        <f>IF(N1329="znížená",J1329,0)</f>
        <v>0</v>
      </c>
      <c r="BG1329" s="107">
        <f>IF(N1329="zákl. prenesená",J1329,0)</f>
        <v>0</v>
      </c>
      <c r="BH1329" s="107">
        <f>IF(N1329="zníž. prenesená",J1329,0)</f>
        <v>0</v>
      </c>
      <c r="BI1329" s="107">
        <f>IF(N1329="nulová",J1329,0)</f>
        <v>0</v>
      </c>
      <c r="BJ1329" s="12" t="s">
        <v>116</v>
      </c>
      <c r="BK1329" s="107">
        <f>ROUND(I1329*H1329,2)</f>
        <v>0</v>
      </c>
      <c r="BL1329" s="12" t="s">
        <v>190</v>
      </c>
      <c r="BM1329" s="106" t="s">
        <v>2198</v>
      </c>
    </row>
    <row r="1330" spans="1:65" s="2" customFormat="1" ht="44.25" customHeight="1" x14ac:dyDescent="0.2">
      <c r="A1330" s="20"/>
      <c r="B1330" s="95"/>
      <c r="C1330" s="136">
        <v>424</v>
      </c>
      <c r="D1330" s="136" t="s">
        <v>216</v>
      </c>
      <c r="E1330" s="137" t="s">
        <v>2199</v>
      </c>
      <c r="F1330" s="138" t="s">
        <v>2200</v>
      </c>
      <c r="G1330" s="139" t="s">
        <v>256</v>
      </c>
      <c r="H1330" s="140">
        <v>14</v>
      </c>
      <c r="I1330" s="140"/>
      <c r="J1330" s="140">
        <f t="shared" si="309"/>
        <v>0</v>
      </c>
      <c r="K1330" s="141"/>
      <c r="L1330" s="142"/>
      <c r="M1330" s="143" t="s">
        <v>0</v>
      </c>
      <c r="N1330" s="144" t="s">
        <v>24</v>
      </c>
      <c r="O1330" s="104">
        <v>0</v>
      </c>
      <c r="P1330" s="104">
        <f>O1330*H1330</f>
        <v>0</v>
      </c>
      <c r="Q1330" s="104">
        <v>0</v>
      </c>
      <c r="R1330" s="104">
        <f>Q1330*H1330</f>
        <v>0</v>
      </c>
      <c r="S1330" s="104">
        <v>0</v>
      </c>
      <c r="T1330" s="105">
        <f>S1330*H1330</f>
        <v>0</v>
      </c>
      <c r="U1330" s="20"/>
      <c r="V1330" s="20"/>
      <c r="W1330" s="20"/>
      <c r="X1330" s="20"/>
      <c r="Y1330" s="20"/>
      <c r="Z1330" s="20"/>
      <c r="AA1330" s="20"/>
      <c r="AB1330" s="20"/>
      <c r="AC1330" s="20"/>
      <c r="AD1330" s="20"/>
      <c r="AE1330" s="20"/>
      <c r="AR1330" s="106" t="s">
        <v>305</v>
      </c>
      <c r="AT1330" s="106" t="s">
        <v>216</v>
      </c>
      <c r="AU1330" s="106" t="s">
        <v>116</v>
      </c>
      <c r="AY1330" s="12" t="s">
        <v>109</v>
      </c>
      <c r="BE1330" s="107">
        <f>IF(N1330="základná",J1330,0)</f>
        <v>0</v>
      </c>
      <c r="BF1330" s="107">
        <f>IF(N1330="znížená",J1330,0)</f>
        <v>0</v>
      </c>
      <c r="BG1330" s="107">
        <f>IF(N1330="zákl. prenesená",J1330,0)</f>
        <v>0</v>
      </c>
      <c r="BH1330" s="107">
        <f>IF(N1330="zníž. prenesená",J1330,0)</f>
        <v>0</v>
      </c>
      <c r="BI1330" s="107">
        <f>IF(N1330="nulová",J1330,0)</f>
        <v>0</v>
      </c>
      <c r="BJ1330" s="12" t="s">
        <v>116</v>
      </c>
      <c r="BK1330" s="107">
        <f>ROUND(I1330*H1330,2)</f>
        <v>0</v>
      </c>
      <c r="BL1330" s="12" t="s">
        <v>190</v>
      </c>
      <c r="BM1330" s="106" t="s">
        <v>2201</v>
      </c>
    </row>
    <row r="1331" spans="1:65" s="2" customFormat="1" ht="24.2" customHeight="1" x14ac:dyDescent="0.2">
      <c r="A1331" s="20"/>
      <c r="B1331" s="95"/>
      <c r="C1331" s="96">
        <v>425</v>
      </c>
      <c r="D1331" s="96" t="s">
        <v>111</v>
      </c>
      <c r="E1331" s="97" t="s">
        <v>2202</v>
      </c>
      <c r="F1331" s="98" t="s">
        <v>2203</v>
      </c>
      <c r="G1331" s="99" t="s">
        <v>214</v>
      </c>
      <c r="H1331" s="100">
        <v>314.54599999999999</v>
      </c>
      <c r="I1331" s="100"/>
      <c r="J1331" s="190">
        <f t="shared" ref="J1331" si="310">SUM(H1331*I1331)</f>
        <v>0</v>
      </c>
      <c r="K1331" s="101"/>
      <c r="L1331" s="21"/>
      <c r="M1331" s="102" t="s">
        <v>0</v>
      </c>
      <c r="N1331" s="103" t="s">
        <v>24</v>
      </c>
      <c r="O1331" s="104">
        <v>0</v>
      </c>
      <c r="P1331" s="104">
        <f>O1331*H1331</f>
        <v>0</v>
      </c>
      <c r="Q1331" s="104">
        <v>0</v>
      </c>
      <c r="R1331" s="104">
        <f>Q1331*H1331</f>
        <v>0</v>
      </c>
      <c r="S1331" s="104">
        <v>0</v>
      </c>
      <c r="T1331" s="105">
        <f>S1331*H1331</f>
        <v>0</v>
      </c>
      <c r="U1331" s="20"/>
      <c r="V1331" s="20"/>
      <c r="W1331" s="20"/>
      <c r="X1331" s="20"/>
      <c r="Y1331" s="20"/>
      <c r="Z1331" s="20"/>
      <c r="AA1331" s="20"/>
      <c r="AB1331" s="20"/>
      <c r="AC1331" s="20"/>
      <c r="AD1331" s="20"/>
      <c r="AE1331" s="20"/>
      <c r="AR1331" s="106" t="s">
        <v>190</v>
      </c>
      <c r="AT1331" s="106" t="s">
        <v>111</v>
      </c>
      <c r="AU1331" s="106" t="s">
        <v>116</v>
      </c>
      <c r="AY1331" s="12" t="s">
        <v>109</v>
      </c>
      <c r="BE1331" s="107">
        <f>IF(N1331="základná",J1331,0)</f>
        <v>0</v>
      </c>
      <c r="BF1331" s="107">
        <f>IF(N1331="znížená",J1331,0)</f>
        <v>0</v>
      </c>
      <c r="BG1331" s="107">
        <f>IF(N1331="zákl. prenesená",J1331,0)</f>
        <v>0</v>
      </c>
      <c r="BH1331" s="107">
        <f>IF(N1331="zníž. prenesená",J1331,0)</f>
        <v>0</v>
      </c>
      <c r="BI1331" s="107">
        <f>IF(N1331="nulová",J1331,0)</f>
        <v>0</v>
      </c>
      <c r="BJ1331" s="12" t="s">
        <v>116</v>
      </c>
      <c r="BK1331" s="107">
        <f>ROUND(I1331*H1331,2)</f>
        <v>0</v>
      </c>
      <c r="BL1331" s="12" t="s">
        <v>190</v>
      </c>
      <c r="BM1331" s="106" t="s">
        <v>2204</v>
      </c>
    </row>
    <row r="1332" spans="1:65" s="8" customFormat="1" x14ac:dyDescent="0.2">
      <c r="B1332" s="108"/>
      <c r="D1332" s="109" t="s">
        <v>117</v>
      </c>
      <c r="E1332" s="110" t="s">
        <v>0</v>
      </c>
      <c r="F1332" s="111" t="s">
        <v>2205</v>
      </c>
      <c r="H1332" s="110" t="s">
        <v>0</v>
      </c>
      <c r="I1332" s="181"/>
      <c r="J1332" s="181"/>
      <c r="L1332" s="108"/>
      <c r="M1332" s="112"/>
      <c r="N1332" s="113"/>
      <c r="O1332" s="113"/>
      <c r="P1332" s="113"/>
      <c r="Q1332" s="113"/>
      <c r="R1332" s="113"/>
      <c r="S1332" s="113"/>
      <c r="T1332" s="114"/>
      <c r="AT1332" s="110" t="s">
        <v>117</v>
      </c>
      <c r="AU1332" s="110" t="s">
        <v>116</v>
      </c>
      <c r="AV1332" s="8" t="s">
        <v>42</v>
      </c>
      <c r="AW1332" s="8" t="s">
        <v>15</v>
      </c>
      <c r="AX1332" s="8" t="s">
        <v>41</v>
      </c>
      <c r="AY1332" s="110" t="s">
        <v>109</v>
      </c>
    </row>
    <row r="1333" spans="1:65" s="9" customFormat="1" x14ac:dyDescent="0.2">
      <c r="B1333" s="115"/>
      <c r="D1333" s="109" t="s">
        <v>117</v>
      </c>
      <c r="E1333" s="116" t="s">
        <v>0</v>
      </c>
      <c r="F1333" s="117" t="s">
        <v>2206</v>
      </c>
      <c r="H1333" s="118">
        <v>5.7960000000000003</v>
      </c>
      <c r="I1333" s="118"/>
      <c r="J1333" s="118"/>
      <c r="L1333" s="115"/>
      <c r="M1333" s="119"/>
      <c r="N1333" s="120"/>
      <c r="O1333" s="120"/>
      <c r="P1333" s="120"/>
      <c r="Q1333" s="120"/>
      <c r="R1333" s="120"/>
      <c r="S1333" s="120"/>
      <c r="T1333" s="121"/>
      <c r="AT1333" s="116" t="s">
        <v>117</v>
      </c>
      <c r="AU1333" s="116" t="s">
        <v>116</v>
      </c>
      <c r="AV1333" s="9" t="s">
        <v>116</v>
      </c>
      <c r="AW1333" s="9" t="s">
        <v>15</v>
      </c>
      <c r="AX1333" s="9" t="s">
        <v>41</v>
      </c>
      <c r="AY1333" s="116" t="s">
        <v>109</v>
      </c>
    </row>
    <row r="1334" spans="1:65" s="9" customFormat="1" x14ac:dyDescent="0.2">
      <c r="B1334" s="115"/>
      <c r="D1334" s="109" t="s">
        <v>117</v>
      </c>
      <c r="E1334" s="116" t="s">
        <v>0</v>
      </c>
      <c r="F1334" s="117" t="s">
        <v>2207</v>
      </c>
      <c r="H1334" s="118">
        <v>7.07</v>
      </c>
      <c r="I1334" s="118"/>
      <c r="J1334" s="118"/>
      <c r="L1334" s="115"/>
      <c r="M1334" s="119"/>
      <c r="N1334" s="120"/>
      <c r="O1334" s="120"/>
      <c r="P1334" s="120"/>
      <c r="Q1334" s="120"/>
      <c r="R1334" s="120"/>
      <c r="S1334" s="120"/>
      <c r="T1334" s="121"/>
      <c r="AT1334" s="116" t="s">
        <v>117</v>
      </c>
      <c r="AU1334" s="116" t="s">
        <v>116</v>
      </c>
      <c r="AV1334" s="9" t="s">
        <v>116</v>
      </c>
      <c r="AW1334" s="9" t="s">
        <v>15</v>
      </c>
      <c r="AX1334" s="9" t="s">
        <v>41</v>
      </c>
      <c r="AY1334" s="116" t="s">
        <v>109</v>
      </c>
    </row>
    <row r="1335" spans="1:65" s="9" customFormat="1" x14ac:dyDescent="0.2">
      <c r="B1335" s="115"/>
      <c r="D1335" s="109" t="s">
        <v>117</v>
      </c>
      <c r="E1335" s="116" t="s">
        <v>0</v>
      </c>
      <c r="F1335" s="117" t="s">
        <v>2208</v>
      </c>
      <c r="H1335" s="118">
        <v>51.52</v>
      </c>
      <c r="I1335" s="118"/>
      <c r="J1335" s="118"/>
      <c r="L1335" s="115"/>
      <c r="M1335" s="119"/>
      <c r="N1335" s="120"/>
      <c r="O1335" s="120"/>
      <c r="P1335" s="120"/>
      <c r="Q1335" s="120"/>
      <c r="R1335" s="120"/>
      <c r="S1335" s="120"/>
      <c r="T1335" s="121"/>
      <c r="AT1335" s="116" t="s">
        <v>117</v>
      </c>
      <c r="AU1335" s="116" t="s">
        <v>116</v>
      </c>
      <c r="AV1335" s="9" t="s">
        <v>116</v>
      </c>
      <c r="AW1335" s="9" t="s">
        <v>15</v>
      </c>
      <c r="AX1335" s="9" t="s">
        <v>41</v>
      </c>
      <c r="AY1335" s="116" t="s">
        <v>109</v>
      </c>
    </row>
    <row r="1336" spans="1:65" s="9" customFormat="1" x14ac:dyDescent="0.2">
      <c r="B1336" s="115"/>
      <c r="D1336" s="109" t="s">
        <v>117</v>
      </c>
      <c r="E1336" s="116" t="s">
        <v>0</v>
      </c>
      <c r="F1336" s="117" t="s">
        <v>2209</v>
      </c>
      <c r="H1336" s="118">
        <v>12.88</v>
      </c>
      <c r="I1336" s="118"/>
      <c r="J1336" s="118"/>
      <c r="L1336" s="115"/>
      <c r="M1336" s="119"/>
      <c r="N1336" s="120"/>
      <c r="O1336" s="120"/>
      <c r="P1336" s="120"/>
      <c r="Q1336" s="120"/>
      <c r="R1336" s="120"/>
      <c r="S1336" s="120"/>
      <c r="T1336" s="121"/>
      <c r="AT1336" s="116" t="s">
        <v>117</v>
      </c>
      <c r="AU1336" s="116" t="s">
        <v>116</v>
      </c>
      <c r="AV1336" s="9" t="s">
        <v>116</v>
      </c>
      <c r="AW1336" s="9" t="s">
        <v>15</v>
      </c>
      <c r="AX1336" s="9" t="s">
        <v>41</v>
      </c>
      <c r="AY1336" s="116" t="s">
        <v>109</v>
      </c>
    </row>
    <row r="1337" spans="1:65" s="9" customFormat="1" x14ac:dyDescent="0.2">
      <c r="B1337" s="115"/>
      <c r="D1337" s="109" t="s">
        <v>117</v>
      </c>
      <c r="E1337" s="116" t="s">
        <v>0</v>
      </c>
      <c r="F1337" s="117" t="s">
        <v>2210</v>
      </c>
      <c r="H1337" s="118">
        <v>11.76</v>
      </c>
      <c r="I1337" s="118"/>
      <c r="J1337" s="118"/>
      <c r="L1337" s="115"/>
      <c r="M1337" s="119"/>
      <c r="N1337" s="120"/>
      <c r="O1337" s="120"/>
      <c r="P1337" s="120"/>
      <c r="Q1337" s="120"/>
      <c r="R1337" s="120"/>
      <c r="S1337" s="120"/>
      <c r="T1337" s="121"/>
      <c r="AT1337" s="116" t="s">
        <v>117</v>
      </c>
      <c r="AU1337" s="116" t="s">
        <v>116</v>
      </c>
      <c r="AV1337" s="9" t="s">
        <v>116</v>
      </c>
      <c r="AW1337" s="9" t="s">
        <v>15</v>
      </c>
      <c r="AX1337" s="9" t="s">
        <v>41</v>
      </c>
      <c r="AY1337" s="116" t="s">
        <v>109</v>
      </c>
    </row>
    <row r="1338" spans="1:65" s="9" customFormat="1" x14ac:dyDescent="0.2">
      <c r="B1338" s="115"/>
      <c r="D1338" s="109" t="s">
        <v>117</v>
      </c>
      <c r="E1338" s="116" t="s">
        <v>0</v>
      </c>
      <c r="F1338" s="117" t="s">
        <v>2211</v>
      </c>
      <c r="H1338" s="118">
        <v>10.192</v>
      </c>
      <c r="I1338" s="118"/>
      <c r="J1338" s="118"/>
      <c r="L1338" s="115"/>
      <c r="M1338" s="119"/>
      <c r="N1338" s="120"/>
      <c r="O1338" s="120"/>
      <c r="P1338" s="120"/>
      <c r="Q1338" s="120"/>
      <c r="R1338" s="120"/>
      <c r="S1338" s="120"/>
      <c r="T1338" s="121"/>
      <c r="AT1338" s="116" t="s">
        <v>117</v>
      </c>
      <c r="AU1338" s="116" t="s">
        <v>116</v>
      </c>
      <c r="AV1338" s="9" t="s">
        <v>116</v>
      </c>
      <c r="AW1338" s="9" t="s">
        <v>15</v>
      </c>
      <c r="AX1338" s="9" t="s">
        <v>41</v>
      </c>
      <c r="AY1338" s="116" t="s">
        <v>109</v>
      </c>
    </row>
    <row r="1339" spans="1:65" s="9" customFormat="1" x14ac:dyDescent="0.2">
      <c r="B1339" s="115"/>
      <c r="D1339" s="109" t="s">
        <v>117</v>
      </c>
      <c r="E1339" s="116" t="s">
        <v>0</v>
      </c>
      <c r="F1339" s="117" t="s">
        <v>2212</v>
      </c>
      <c r="H1339" s="118">
        <v>7.5</v>
      </c>
      <c r="I1339" s="118"/>
      <c r="J1339" s="118"/>
      <c r="L1339" s="115"/>
      <c r="M1339" s="119"/>
      <c r="N1339" s="120"/>
      <c r="O1339" s="120"/>
      <c r="P1339" s="120"/>
      <c r="Q1339" s="120"/>
      <c r="R1339" s="120"/>
      <c r="S1339" s="120"/>
      <c r="T1339" s="121"/>
      <c r="AT1339" s="116" t="s">
        <v>117</v>
      </c>
      <c r="AU1339" s="116" t="s">
        <v>116</v>
      </c>
      <c r="AV1339" s="9" t="s">
        <v>116</v>
      </c>
      <c r="AW1339" s="9" t="s">
        <v>15</v>
      </c>
      <c r="AX1339" s="9" t="s">
        <v>41</v>
      </c>
      <c r="AY1339" s="116" t="s">
        <v>109</v>
      </c>
    </row>
    <row r="1340" spans="1:65" s="9" customFormat="1" x14ac:dyDescent="0.2">
      <c r="B1340" s="115"/>
      <c r="D1340" s="109" t="s">
        <v>117</v>
      </c>
      <c r="E1340" s="116" t="s">
        <v>0</v>
      </c>
      <c r="F1340" s="117" t="s">
        <v>2213</v>
      </c>
      <c r="H1340" s="118">
        <v>15.54</v>
      </c>
      <c r="I1340" s="118"/>
      <c r="J1340" s="118"/>
      <c r="L1340" s="115"/>
      <c r="M1340" s="119"/>
      <c r="N1340" s="120"/>
      <c r="O1340" s="120"/>
      <c r="P1340" s="120"/>
      <c r="Q1340" s="120"/>
      <c r="R1340" s="120"/>
      <c r="S1340" s="120"/>
      <c r="T1340" s="121"/>
      <c r="AT1340" s="116" t="s">
        <v>117</v>
      </c>
      <c r="AU1340" s="116" t="s">
        <v>116</v>
      </c>
      <c r="AV1340" s="9" t="s">
        <v>116</v>
      </c>
      <c r="AW1340" s="9" t="s">
        <v>15</v>
      </c>
      <c r="AX1340" s="9" t="s">
        <v>41</v>
      </c>
      <c r="AY1340" s="116" t="s">
        <v>109</v>
      </c>
    </row>
    <row r="1341" spans="1:65" s="9" customFormat="1" x14ac:dyDescent="0.2">
      <c r="B1341" s="115"/>
      <c r="D1341" s="109" t="s">
        <v>117</v>
      </c>
      <c r="E1341" s="116" t="s">
        <v>0</v>
      </c>
      <c r="F1341" s="117" t="s">
        <v>2214</v>
      </c>
      <c r="H1341" s="118">
        <v>8.19</v>
      </c>
      <c r="I1341" s="118"/>
      <c r="J1341" s="118"/>
      <c r="L1341" s="115"/>
      <c r="M1341" s="119"/>
      <c r="N1341" s="120"/>
      <c r="O1341" s="120"/>
      <c r="P1341" s="120"/>
      <c r="Q1341" s="120"/>
      <c r="R1341" s="120"/>
      <c r="S1341" s="120"/>
      <c r="T1341" s="121"/>
      <c r="AT1341" s="116" t="s">
        <v>117</v>
      </c>
      <c r="AU1341" s="116" t="s">
        <v>116</v>
      </c>
      <c r="AV1341" s="9" t="s">
        <v>116</v>
      </c>
      <c r="AW1341" s="9" t="s">
        <v>15</v>
      </c>
      <c r="AX1341" s="9" t="s">
        <v>41</v>
      </c>
      <c r="AY1341" s="116" t="s">
        <v>109</v>
      </c>
    </row>
    <row r="1342" spans="1:65" s="9" customFormat="1" x14ac:dyDescent="0.2">
      <c r="B1342" s="115"/>
      <c r="D1342" s="109" t="s">
        <v>117</v>
      </c>
      <c r="E1342" s="116" t="s">
        <v>0</v>
      </c>
      <c r="F1342" s="117" t="s">
        <v>2215</v>
      </c>
      <c r="H1342" s="118">
        <v>18</v>
      </c>
      <c r="I1342" s="118"/>
      <c r="J1342" s="118"/>
      <c r="L1342" s="115"/>
      <c r="M1342" s="119"/>
      <c r="N1342" s="120"/>
      <c r="O1342" s="120"/>
      <c r="P1342" s="120"/>
      <c r="Q1342" s="120"/>
      <c r="R1342" s="120"/>
      <c r="S1342" s="120"/>
      <c r="T1342" s="121"/>
      <c r="AT1342" s="116" t="s">
        <v>117</v>
      </c>
      <c r="AU1342" s="116" t="s">
        <v>116</v>
      </c>
      <c r="AV1342" s="9" t="s">
        <v>116</v>
      </c>
      <c r="AW1342" s="9" t="s">
        <v>15</v>
      </c>
      <c r="AX1342" s="9" t="s">
        <v>41</v>
      </c>
      <c r="AY1342" s="116" t="s">
        <v>109</v>
      </c>
    </row>
    <row r="1343" spans="1:65" s="9" customFormat="1" x14ac:dyDescent="0.2">
      <c r="B1343" s="115"/>
      <c r="D1343" s="109" t="s">
        <v>117</v>
      </c>
      <c r="E1343" s="116" t="s">
        <v>0</v>
      </c>
      <c r="F1343" s="117" t="s">
        <v>2216</v>
      </c>
      <c r="H1343" s="118">
        <v>5.4320000000000004</v>
      </c>
      <c r="I1343" s="118"/>
      <c r="J1343" s="118"/>
      <c r="L1343" s="115"/>
      <c r="M1343" s="119"/>
      <c r="N1343" s="120"/>
      <c r="O1343" s="120"/>
      <c r="P1343" s="120"/>
      <c r="Q1343" s="120"/>
      <c r="R1343" s="120"/>
      <c r="S1343" s="120"/>
      <c r="T1343" s="121"/>
      <c r="AT1343" s="116" t="s">
        <v>117</v>
      </c>
      <c r="AU1343" s="116" t="s">
        <v>116</v>
      </c>
      <c r="AV1343" s="9" t="s">
        <v>116</v>
      </c>
      <c r="AW1343" s="9" t="s">
        <v>15</v>
      </c>
      <c r="AX1343" s="9" t="s">
        <v>41</v>
      </c>
      <c r="AY1343" s="116" t="s">
        <v>109</v>
      </c>
    </row>
    <row r="1344" spans="1:65" s="9" customFormat="1" x14ac:dyDescent="0.2">
      <c r="B1344" s="115"/>
      <c r="D1344" s="109" t="s">
        <v>117</v>
      </c>
      <c r="E1344" s="116" t="s">
        <v>0</v>
      </c>
      <c r="F1344" s="117" t="s">
        <v>2217</v>
      </c>
      <c r="H1344" s="118">
        <v>10.43</v>
      </c>
      <c r="I1344" s="118"/>
      <c r="J1344" s="118"/>
      <c r="L1344" s="115"/>
      <c r="M1344" s="119"/>
      <c r="N1344" s="120"/>
      <c r="O1344" s="120"/>
      <c r="P1344" s="120"/>
      <c r="Q1344" s="120"/>
      <c r="R1344" s="120"/>
      <c r="S1344" s="120"/>
      <c r="T1344" s="121"/>
      <c r="AT1344" s="116" t="s">
        <v>117</v>
      </c>
      <c r="AU1344" s="116" t="s">
        <v>116</v>
      </c>
      <c r="AV1344" s="9" t="s">
        <v>116</v>
      </c>
      <c r="AW1344" s="9" t="s">
        <v>15</v>
      </c>
      <c r="AX1344" s="9" t="s">
        <v>41</v>
      </c>
      <c r="AY1344" s="116" t="s">
        <v>109</v>
      </c>
    </row>
    <row r="1345" spans="1:65" s="9" customFormat="1" x14ac:dyDescent="0.2">
      <c r="B1345" s="115"/>
      <c r="D1345" s="109" t="s">
        <v>117</v>
      </c>
      <c r="E1345" s="116" t="s">
        <v>0</v>
      </c>
      <c r="F1345" s="117" t="s">
        <v>2209</v>
      </c>
      <c r="H1345" s="118">
        <v>12.88</v>
      </c>
      <c r="I1345" s="118"/>
      <c r="J1345" s="118"/>
      <c r="L1345" s="115"/>
      <c r="M1345" s="119"/>
      <c r="N1345" s="120"/>
      <c r="O1345" s="120"/>
      <c r="P1345" s="120"/>
      <c r="Q1345" s="120"/>
      <c r="R1345" s="120"/>
      <c r="S1345" s="120"/>
      <c r="T1345" s="121"/>
      <c r="AT1345" s="116" t="s">
        <v>117</v>
      </c>
      <c r="AU1345" s="116" t="s">
        <v>116</v>
      </c>
      <c r="AV1345" s="9" t="s">
        <v>116</v>
      </c>
      <c r="AW1345" s="9" t="s">
        <v>15</v>
      </c>
      <c r="AX1345" s="9" t="s">
        <v>41</v>
      </c>
      <c r="AY1345" s="116" t="s">
        <v>109</v>
      </c>
    </row>
    <row r="1346" spans="1:65" s="9" customFormat="1" x14ac:dyDescent="0.2">
      <c r="B1346" s="115"/>
      <c r="D1346" s="109" t="s">
        <v>117</v>
      </c>
      <c r="E1346" s="116" t="s">
        <v>0</v>
      </c>
      <c r="F1346" s="117" t="s">
        <v>2218</v>
      </c>
      <c r="H1346" s="118">
        <v>8.9459999999999997</v>
      </c>
      <c r="I1346" s="118"/>
      <c r="J1346" s="118"/>
      <c r="L1346" s="115"/>
      <c r="M1346" s="119"/>
      <c r="N1346" s="120"/>
      <c r="O1346" s="120"/>
      <c r="P1346" s="120"/>
      <c r="Q1346" s="120"/>
      <c r="R1346" s="120"/>
      <c r="S1346" s="120"/>
      <c r="T1346" s="121"/>
      <c r="AT1346" s="116" t="s">
        <v>117</v>
      </c>
      <c r="AU1346" s="116" t="s">
        <v>116</v>
      </c>
      <c r="AV1346" s="9" t="s">
        <v>116</v>
      </c>
      <c r="AW1346" s="9" t="s">
        <v>15</v>
      </c>
      <c r="AX1346" s="9" t="s">
        <v>41</v>
      </c>
      <c r="AY1346" s="116" t="s">
        <v>109</v>
      </c>
    </row>
    <row r="1347" spans="1:65" s="9" customFormat="1" x14ac:dyDescent="0.2">
      <c r="B1347" s="115"/>
      <c r="D1347" s="109" t="s">
        <v>117</v>
      </c>
      <c r="E1347" s="116" t="s">
        <v>0</v>
      </c>
      <c r="F1347" s="117" t="s">
        <v>2219</v>
      </c>
      <c r="H1347" s="118">
        <v>11.13</v>
      </c>
      <c r="I1347" s="118"/>
      <c r="J1347" s="118"/>
      <c r="L1347" s="115"/>
      <c r="M1347" s="119"/>
      <c r="N1347" s="120"/>
      <c r="O1347" s="120"/>
      <c r="P1347" s="120"/>
      <c r="Q1347" s="120"/>
      <c r="R1347" s="120"/>
      <c r="S1347" s="120"/>
      <c r="T1347" s="121"/>
      <c r="AT1347" s="116" t="s">
        <v>117</v>
      </c>
      <c r="AU1347" s="116" t="s">
        <v>116</v>
      </c>
      <c r="AV1347" s="9" t="s">
        <v>116</v>
      </c>
      <c r="AW1347" s="9" t="s">
        <v>15</v>
      </c>
      <c r="AX1347" s="9" t="s">
        <v>41</v>
      </c>
      <c r="AY1347" s="116" t="s">
        <v>109</v>
      </c>
    </row>
    <row r="1348" spans="1:65" s="9" customFormat="1" x14ac:dyDescent="0.2">
      <c r="B1348" s="115"/>
      <c r="D1348" s="109" t="s">
        <v>117</v>
      </c>
      <c r="E1348" s="116" t="s">
        <v>0</v>
      </c>
      <c r="F1348" s="117" t="s">
        <v>2220</v>
      </c>
      <c r="H1348" s="118">
        <v>13.132</v>
      </c>
      <c r="I1348" s="118"/>
      <c r="J1348" s="118"/>
      <c r="L1348" s="115"/>
      <c r="M1348" s="119"/>
      <c r="N1348" s="120"/>
      <c r="O1348" s="120"/>
      <c r="P1348" s="120"/>
      <c r="Q1348" s="120"/>
      <c r="R1348" s="120"/>
      <c r="S1348" s="120"/>
      <c r="T1348" s="121"/>
      <c r="AT1348" s="116" t="s">
        <v>117</v>
      </c>
      <c r="AU1348" s="116" t="s">
        <v>116</v>
      </c>
      <c r="AV1348" s="9" t="s">
        <v>116</v>
      </c>
      <c r="AW1348" s="9" t="s">
        <v>15</v>
      </c>
      <c r="AX1348" s="9" t="s">
        <v>41</v>
      </c>
      <c r="AY1348" s="116" t="s">
        <v>109</v>
      </c>
    </row>
    <row r="1349" spans="1:65" s="9" customFormat="1" x14ac:dyDescent="0.2">
      <c r="B1349" s="115"/>
      <c r="D1349" s="109" t="s">
        <v>117</v>
      </c>
      <c r="E1349" s="116" t="s">
        <v>0</v>
      </c>
      <c r="F1349" s="117" t="s">
        <v>2221</v>
      </c>
      <c r="H1349" s="118">
        <v>13.327999999999999</v>
      </c>
      <c r="I1349" s="118"/>
      <c r="J1349" s="118"/>
      <c r="L1349" s="115"/>
      <c r="M1349" s="119"/>
      <c r="N1349" s="120"/>
      <c r="O1349" s="120"/>
      <c r="P1349" s="120"/>
      <c r="Q1349" s="120"/>
      <c r="R1349" s="120"/>
      <c r="S1349" s="120"/>
      <c r="T1349" s="121"/>
      <c r="AT1349" s="116" t="s">
        <v>117</v>
      </c>
      <c r="AU1349" s="116" t="s">
        <v>116</v>
      </c>
      <c r="AV1349" s="9" t="s">
        <v>116</v>
      </c>
      <c r="AW1349" s="9" t="s">
        <v>15</v>
      </c>
      <c r="AX1349" s="9" t="s">
        <v>41</v>
      </c>
      <c r="AY1349" s="116" t="s">
        <v>109</v>
      </c>
    </row>
    <row r="1350" spans="1:65" s="9" customFormat="1" x14ac:dyDescent="0.2">
      <c r="B1350" s="115"/>
      <c r="D1350" s="109" t="s">
        <v>117</v>
      </c>
      <c r="E1350" s="116" t="s">
        <v>0</v>
      </c>
      <c r="F1350" s="117" t="s">
        <v>2222</v>
      </c>
      <c r="H1350" s="118">
        <v>5.2640000000000002</v>
      </c>
      <c r="I1350" s="118"/>
      <c r="J1350" s="118"/>
      <c r="L1350" s="115"/>
      <c r="M1350" s="119"/>
      <c r="N1350" s="120"/>
      <c r="O1350" s="120"/>
      <c r="P1350" s="120"/>
      <c r="Q1350" s="120"/>
      <c r="R1350" s="120"/>
      <c r="S1350" s="120"/>
      <c r="T1350" s="121"/>
      <c r="AT1350" s="116" t="s">
        <v>117</v>
      </c>
      <c r="AU1350" s="116" t="s">
        <v>116</v>
      </c>
      <c r="AV1350" s="9" t="s">
        <v>116</v>
      </c>
      <c r="AW1350" s="9" t="s">
        <v>15</v>
      </c>
      <c r="AX1350" s="9" t="s">
        <v>41</v>
      </c>
      <c r="AY1350" s="116" t="s">
        <v>109</v>
      </c>
    </row>
    <row r="1351" spans="1:65" s="9" customFormat="1" x14ac:dyDescent="0.2">
      <c r="B1351" s="115"/>
      <c r="D1351" s="109" t="s">
        <v>117</v>
      </c>
      <c r="E1351" s="116" t="s">
        <v>0</v>
      </c>
      <c r="F1351" s="117" t="s">
        <v>2223</v>
      </c>
      <c r="H1351" s="118">
        <v>2.4</v>
      </c>
      <c r="I1351" s="118"/>
      <c r="J1351" s="118"/>
      <c r="L1351" s="115"/>
      <c r="M1351" s="119"/>
      <c r="N1351" s="120"/>
      <c r="O1351" s="120"/>
      <c r="P1351" s="120"/>
      <c r="Q1351" s="120"/>
      <c r="R1351" s="120"/>
      <c r="S1351" s="120"/>
      <c r="T1351" s="121"/>
      <c r="AT1351" s="116" t="s">
        <v>117</v>
      </c>
      <c r="AU1351" s="116" t="s">
        <v>116</v>
      </c>
      <c r="AV1351" s="9" t="s">
        <v>116</v>
      </c>
      <c r="AW1351" s="9" t="s">
        <v>15</v>
      </c>
      <c r="AX1351" s="9" t="s">
        <v>41</v>
      </c>
      <c r="AY1351" s="116" t="s">
        <v>109</v>
      </c>
    </row>
    <row r="1352" spans="1:65" s="9" customFormat="1" x14ac:dyDescent="0.2">
      <c r="B1352" s="115"/>
      <c r="D1352" s="109" t="s">
        <v>117</v>
      </c>
      <c r="E1352" s="116" t="s">
        <v>0</v>
      </c>
      <c r="F1352" s="117" t="s">
        <v>2224</v>
      </c>
      <c r="H1352" s="118">
        <v>4.83</v>
      </c>
      <c r="I1352" s="118"/>
      <c r="J1352" s="118"/>
      <c r="L1352" s="115"/>
      <c r="M1352" s="119"/>
      <c r="N1352" s="120"/>
      <c r="O1352" s="120"/>
      <c r="P1352" s="120"/>
      <c r="Q1352" s="120"/>
      <c r="R1352" s="120"/>
      <c r="S1352" s="120"/>
      <c r="T1352" s="121"/>
      <c r="AT1352" s="116" t="s">
        <v>117</v>
      </c>
      <c r="AU1352" s="116" t="s">
        <v>116</v>
      </c>
      <c r="AV1352" s="9" t="s">
        <v>116</v>
      </c>
      <c r="AW1352" s="9" t="s">
        <v>15</v>
      </c>
      <c r="AX1352" s="9" t="s">
        <v>41</v>
      </c>
      <c r="AY1352" s="116" t="s">
        <v>109</v>
      </c>
    </row>
    <row r="1353" spans="1:65" s="9" customFormat="1" x14ac:dyDescent="0.2">
      <c r="B1353" s="115"/>
      <c r="D1353" s="109" t="s">
        <v>117</v>
      </c>
      <c r="E1353" s="116" t="s">
        <v>0</v>
      </c>
      <c r="F1353" s="117" t="s">
        <v>2225</v>
      </c>
      <c r="H1353" s="118">
        <v>11.087999999999999</v>
      </c>
      <c r="I1353" s="118"/>
      <c r="J1353" s="118"/>
      <c r="L1353" s="115"/>
      <c r="M1353" s="119"/>
      <c r="N1353" s="120"/>
      <c r="O1353" s="120"/>
      <c r="P1353" s="120"/>
      <c r="Q1353" s="120"/>
      <c r="R1353" s="120"/>
      <c r="S1353" s="120"/>
      <c r="T1353" s="121"/>
      <c r="AT1353" s="116" t="s">
        <v>117</v>
      </c>
      <c r="AU1353" s="116" t="s">
        <v>116</v>
      </c>
      <c r="AV1353" s="9" t="s">
        <v>116</v>
      </c>
      <c r="AW1353" s="9" t="s">
        <v>15</v>
      </c>
      <c r="AX1353" s="9" t="s">
        <v>41</v>
      </c>
      <c r="AY1353" s="116" t="s">
        <v>109</v>
      </c>
    </row>
    <row r="1354" spans="1:65" s="9" customFormat="1" x14ac:dyDescent="0.2">
      <c r="B1354" s="115"/>
      <c r="D1354" s="109" t="s">
        <v>117</v>
      </c>
      <c r="E1354" s="116" t="s">
        <v>0</v>
      </c>
      <c r="F1354" s="117" t="s">
        <v>2226</v>
      </c>
      <c r="H1354" s="118">
        <v>92.231999999999999</v>
      </c>
      <c r="I1354" s="118"/>
      <c r="J1354" s="118"/>
      <c r="L1354" s="115"/>
      <c r="M1354" s="119"/>
      <c r="N1354" s="120"/>
      <c r="O1354" s="120"/>
      <c r="P1354" s="120"/>
      <c r="Q1354" s="120"/>
      <c r="R1354" s="120"/>
      <c r="S1354" s="120"/>
      <c r="T1354" s="121"/>
      <c r="AT1354" s="116" t="s">
        <v>117</v>
      </c>
      <c r="AU1354" s="116" t="s">
        <v>116</v>
      </c>
      <c r="AV1354" s="9" t="s">
        <v>116</v>
      </c>
      <c r="AW1354" s="9" t="s">
        <v>15</v>
      </c>
      <c r="AX1354" s="9" t="s">
        <v>41</v>
      </c>
      <c r="AY1354" s="116" t="s">
        <v>109</v>
      </c>
    </row>
    <row r="1355" spans="1:65" s="9" customFormat="1" x14ac:dyDescent="0.2">
      <c r="B1355" s="115"/>
      <c r="D1355" s="109" t="s">
        <v>117</v>
      </c>
      <c r="E1355" s="116" t="s">
        <v>0</v>
      </c>
      <c r="F1355" s="117" t="s">
        <v>2227</v>
      </c>
      <c r="H1355" s="118">
        <v>5.1660000000000004</v>
      </c>
      <c r="I1355" s="118"/>
      <c r="J1355" s="118"/>
      <c r="L1355" s="115"/>
      <c r="M1355" s="119"/>
      <c r="N1355" s="120"/>
      <c r="O1355" s="120"/>
      <c r="P1355" s="120"/>
      <c r="Q1355" s="120"/>
      <c r="R1355" s="120"/>
      <c r="S1355" s="120"/>
      <c r="T1355" s="121"/>
      <c r="AT1355" s="116" t="s">
        <v>117</v>
      </c>
      <c r="AU1355" s="116" t="s">
        <v>116</v>
      </c>
      <c r="AV1355" s="9" t="s">
        <v>116</v>
      </c>
      <c r="AW1355" s="9" t="s">
        <v>15</v>
      </c>
      <c r="AX1355" s="9" t="s">
        <v>41</v>
      </c>
      <c r="AY1355" s="116" t="s">
        <v>109</v>
      </c>
    </row>
    <row r="1356" spans="1:65" s="8" customFormat="1" x14ac:dyDescent="0.2">
      <c r="B1356" s="108"/>
      <c r="D1356" s="109" t="s">
        <v>117</v>
      </c>
      <c r="E1356" s="110" t="s">
        <v>0</v>
      </c>
      <c r="F1356" s="111" t="s">
        <v>2228</v>
      </c>
      <c r="H1356" s="110" t="s">
        <v>0</v>
      </c>
      <c r="I1356" s="181"/>
      <c r="J1356" s="181"/>
      <c r="L1356" s="108"/>
      <c r="M1356" s="112"/>
      <c r="N1356" s="113"/>
      <c r="O1356" s="113"/>
      <c r="P1356" s="113"/>
      <c r="Q1356" s="113"/>
      <c r="R1356" s="113"/>
      <c r="S1356" s="113"/>
      <c r="T1356" s="114"/>
      <c r="AT1356" s="110" t="s">
        <v>117</v>
      </c>
      <c r="AU1356" s="110" t="s">
        <v>116</v>
      </c>
      <c r="AV1356" s="8" t="s">
        <v>42</v>
      </c>
      <c r="AW1356" s="8" t="s">
        <v>15</v>
      </c>
      <c r="AX1356" s="8" t="s">
        <v>41</v>
      </c>
      <c r="AY1356" s="110" t="s">
        <v>109</v>
      </c>
    </row>
    <row r="1357" spans="1:65" s="9" customFormat="1" x14ac:dyDescent="0.2">
      <c r="B1357" s="115"/>
      <c r="D1357" s="109" t="s">
        <v>117</v>
      </c>
      <c r="E1357" s="116" t="s">
        <v>0</v>
      </c>
      <c r="F1357" s="117" t="s">
        <v>2229</v>
      </c>
      <c r="H1357" s="118">
        <v>-30.16</v>
      </c>
      <c r="I1357" s="118"/>
      <c r="J1357" s="118"/>
      <c r="L1357" s="115"/>
      <c r="M1357" s="119"/>
      <c r="N1357" s="120"/>
      <c r="O1357" s="120"/>
      <c r="P1357" s="120"/>
      <c r="Q1357" s="120"/>
      <c r="R1357" s="120"/>
      <c r="S1357" s="120"/>
      <c r="T1357" s="121"/>
      <c r="AT1357" s="116" t="s">
        <v>117</v>
      </c>
      <c r="AU1357" s="116" t="s">
        <v>116</v>
      </c>
      <c r="AV1357" s="9" t="s">
        <v>116</v>
      </c>
      <c r="AW1357" s="9" t="s">
        <v>15</v>
      </c>
      <c r="AX1357" s="9" t="s">
        <v>41</v>
      </c>
      <c r="AY1357" s="116" t="s">
        <v>109</v>
      </c>
    </row>
    <row r="1358" spans="1:65" s="10" customFormat="1" x14ac:dyDescent="0.2">
      <c r="B1358" s="122"/>
      <c r="D1358" s="109" t="s">
        <v>117</v>
      </c>
      <c r="E1358" s="123" t="s">
        <v>0</v>
      </c>
      <c r="F1358" s="124" t="s">
        <v>121</v>
      </c>
      <c r="H1358" s="125">
        <v>314.54599999999999</v>
      </c>
      <c r="I1358" s="125"/>
      <c r="J1358" s="125"/>
      <c r="L1358" s="122"/>
      <c r="M1358" s="126"/>
      <c r="N1358" s="127"/>
      <c r="O1358" s="127"/>
      <c r="P1358" s="127"/>
      <c r="Q1358" s="127"/>
      <c r="R1358" s="127"/>
      <c r="S1358" s="127"/>
      <c r="T1358" s="128"/>
      <c r="AT1358" s="123" t="s">
        <v>117</v>
      </c>
      <c r="AU1358" s="123" t="s">
        <v>116</v>
      </c>
      <c r="AV1358" s="10" t="s">
        <v>115</v>
      </c>
      <c r="AW1358" s="10" t="s">
        <v>15</v>
      </c>
      <c r="AX1358" s="10" t="s">
        <v>42</v>
      </c>
      <c r="AY1358" s="123" t="s">
        <v>109</v>
      </c>
    </row>
    <row r="1359" spans="1:65" s="2" customFormat="1" ht="24.2" customHeight="1" x14ac:dyDescent="0.2">
      <c r="A1359" s="20"/>
      <c r="B1359" s="95"/>
      <c r="C1359" s="136">
        <v>426</v>
      </c>
      <c r="D1359" s="136" t="s">
        <v>216</v>
      </c>
      <c r="E1359" s="137" t="s">
        <v>2230</v>
      </c>
      <c r="F1359" s="138" t="s">
        <v>2231</v>
      </c>
      <c r="G1359" s="139" t="s">
        <v>214</v>
      </c>
      <c r="H1359" s="140">
        <v>314.54599999999999</v>
      </c>
      <c r="I1359" s="140"/>
      <c r="J1359" s="140">
        <f t="shared" ref="J1359" si="311">SUM(H1359*I1359)</f>
        <v>0</v>
      </c>
      <c r="K1359" s="141"/>
      <c r="L1359" s="142"/>
      <c r="M1359" s="143" t="s">
        <v>0</v>
      </c>
      <c r="N1359" s="144" t="s">
        <v>24</v>
      </c>
      <c r="O1359" s="104">
        <v>0</v>
      </c>
      <c r="P1359" s="104">
        <f>O1359*H1359</f>
        <v>0</v>
      </c>
      <c r="Q1359" s="104">
        <v>0</v>
      </c>
      <c r="R1359" s="104">
        <f>Q1359*H1359</f>
        <v>0</v>
      </c>
      <c r="S1359" s="104">
        <v>0</v>
      </c>
      <c r="T1359" s="105">
        <f>S1359*H1359</f>
        <v>0</v>
      </c>
      <c r="U1359" s="20"/>
      <c r="V1359" s="20"/>
      <c r="W1359" s="20"/>
      <c r="X1359" s="20"/>
      <c r="Y1359" s="20"/>
      <c r="Z1359" s="20"/>
      <c r="AA1359" s="20"/>
      <c r="AB1359" s="20"/>
      <c r="AC1359" s="20"/>
      <c r="AD1359" s="20"/>
      <c r="AE1359" s="20"/>
      <c r="AR1359" s="106" t="s">
        <v>305</v>
      </c>
      <c r="AT1359" s="106" t="s">
        <v>216</v>
      </c>
      <c r="AU1359" s="106" t="s">
        <v>116</v>
      </c>
      <c r="AY1359" s="12" t="s">
        <v>109</v>
      </c>
      <c r="BE1359" s="107">
        <f>IF(N1359="základná",J1359,0)</f>
        <v>0</v>
      </c>
      <c r="BF1359" s="107">
        <f>IF(N1359="znížená",J1359,0)</f>
        <v>0</v>
      </c>
      <c r="BG1359" s="107">
        <f>IF(N1359="zákl. prenesená",J1359,0)</f>
        <v>0</v>
      </c>
      <c r="BH1359" s="107">
        <f>IF(N1359="zníž. prenesená",J1359,0)</f>
        <v>0</v>
      </c>
      <c r="BI1359" s="107">
        <f>IF(N1359="nulová",J1359,0)</f>
        <v>0</v>
      </c>
      <c r="BJ1359" s="12" t="s">
        <v>116</v>
      </c>
      <c r="BK1359" s="107">
        <f>ROUND(I1359*H1359,2)</f>
        <v>0</v>
      </c>
      <c r="BL1359" s="12" t="s">
        <v>190</v>
      </c>
      <c r="BM1359" s="106" t="s">
        <v>2232</v>
      </c>
    </row>
    <row r="1360" spans="1:65" s="2" customFormat="1" ht="24.2" customHeight="1" x14ac:dyDescent="0.2">
      <c r="A1360" s="20"/>
      <c r="B1360" s="95"/>
      <c r="C1360" s="96"/>
      <c r="D1360" s="96" t="s">
        <v>111</v>
      </c>
      <c r="E1360" s="97" t="s">
        <v>2233</v>
      </c>
      <c r="F1360" s="98" t="s">
        <v>2234</v>
      </c>
      <c r="G1360" s="99" t="s">
        <v>950</v>
      </c>
      <c r="H1360" s="100">
        <v>1.65</v>
      </c>
      <c r="I1360" s="100"/>
      <c r="J1360" s="100">
        <f>ROUND(I1360*H1360,2)</f>
        <v>0</v>
      </c>
      <c r="K1360" s="101"/>
      <c r="L1360" s="21"/>
      <c r="M1360" s="102" t="s">
        <v>0</v>
      </c>
      <c r="N1360" s="103" t="s">
        <v>24</v>
      </c>
      <c r="O1360" s="104">
        <v>0</v>
      </c>
      <c r="P1360" s="104">
        <f>O1360*H1360</f>
        <v>0</v>
      </c>
      <c r="Q1360" s="104">
        <v>0</v>
      </c>
      <c r="R1360" s="104">
        <f>Q1360*H1360</f>
        <v>0</v>
      </c>
      <c r="S1360" s="104">
        <v>0</v>
      </c>
      <c r="T1360" s="105">
        <f>S1360*H1360</f>
        <v>0</v>
      </c>
      <c r="U1360" s="20"/>
      <c r="V1360" s="20"/>
      <c r="W1360" s="20"/>
      <c r="X1360" s="20"/>
      <c r="Y1360" s="20"/>
      <c r="Z1360" s="20"/>
      <c r="AA1360" s="20"/>
      <c r="AB1360" s="20"/>
      <c r="AC1360" s="20"/>
      <c r="AD1360" s="20"/>
      <c r="AE1360" s="20"/>
      <c r="AR1360" s="106" t="s">
        <v>190</v>
      </c>
      <c r="AT1360" s="106" t="s">
        <v>111</v>
      </c>
      <c r="AU1360" s="106" t="s">
        <v>116</v>
      </c>
      <c r="AY1360" s="12" t="s">
        <v>109</v>
      </c>
      <c r="BE1360" s="107">
        <f>IF(N1360="základná",J1360,0)</f>
        <v>0</v>
      </c>
      <c r="BF1360" s="107">
        <f>IF(N1360="znížená",J1360,0)</f>
        <v>0</v>
      </c>
      <c r="BG1360" s="107">
        <f>IF(N1360="zákl. prenesená",J1360,0)</f>
        <v>0</v>
      </c>
      <c r="BH1360" s="107">
        <f>IF(N1360="zníž. prenesená",J1360,0)</f>
        <v>0</v>
      </c>
      <c r="BI1360" s="107">
        <f>IF(N1360="nulová",J1360,0)</f>
        <v>0</v>
      </c>
      <c r="BJ1360" s="12" t="s">
        <v>116</v>
      </c>
      <c r="BK1360" s="107">
        <f>ROUND(I1360*H1360,2)</f>
        <v>0</v>
      </c>
      <c r="BL1360" s="12" t="s">
        <v>190</v>
      </c>
      <c r="BM1360" s="106" t="s">
        <v>2235</v>
      </c>
    </row>
    <row r="1361" spans="1:65" s="2" customFormat="1" ht="24.2" customHeight="1" x14ac:dyDescent="0.2">
      <c r="A1361" s="20"/>
      <c r="B1361" s="95"/>
      <c r="C1361" s="96"/>
      <c r="D1361" s="96" t="s">
        <v>111</v>
      </c>
      <c r="E1361" s="97" t="s">
        <v>2236</v>
      </c>
      <c r="F1361" s="98" t="s">
        <v>2237</v>
      </c>
      <c r="G1361" s="99" t="s">
        <v>950</v>
      </c>
      <c r="H1361" s="100">
        <v>0.8</v>
      </c>
      <c r="I1361" s="100"/>
      <c r="J1361" s="100">
        <f>ROUND(I1361*H1361,2)</f>
        <v>0</v>
      </c>
      <c r="K1361" s="101"/>
      <c r="L1361" s="21"/>
      <c r="M1361" s="102" t="s">
        <v>0</v>
      </c>
      <c r="N1361" s="103" t="s">
        <v>24</v>
      </c>
      <c r="O1361" s="104">
        <v>0</v>
      </c>
      <c r="P1361" s="104">
        <f>O1361*H1361</f>
        <v>0</v>
      </c>
      <c r="Q1361" s="104">
        <v>0</v>
      </c>
      <c r="R1361" s="104">
        <f>Q1361*H1361</f>
        <v>0</v>
      </c>
      <c r="S1361" s="104">
        <v>0</v>
      </c>
      <c r="T1361" s="105">
        <f>S1361*H1361</f>
        <v>0</v>
      </c>
      <c r="U1361" s="20"/>
      <c r="V1361" s="20"/>
      <c r="W1361" s="20"/>
      <c r="X1361" s="20"/>
      <c r="Y1361" s="20"/>
      <c r="Z1361" s="20"/>
      <c r="AA1361" s="20"/>
      <c r="AB1361" s="20"/>
      <c r="AC1361" s="20"/>
      <c r="AD1361" s="20"/>
      <c r="AE1361" s="20"/>
      <c r="AR1361" s="106" t="s">
        <v>190</v>
      </c>
      <c r="AT1361" s="106" t="s">
        <v>111</v>
      </c>
      <c r="AU1361" s="106" t="s">
        <v>116</v>
      </c>
      <c r="AY1361" s="12" t="s">
        <v>109</v>
      </c>
      <c r="BE1361" s="107">
        <f>IF(N1361="základná",J1361,0)</f>
        <v>0</v>
      </c>
      <c r="BF1361" s="107">
        <f>IF(N1361="znížená",J1361,0)</f>
        <v>0</v>
      </c>
      <c r="BG1361" s="107">
        <f>IF(N1361="zákl. prenesená",J1361,0)</f>
        <v>0</v>
      </c>
      <c r="BH1361" s="107">
        <f>IF(N1361="zníž. prenesená",J1361,0)</f>
        <v>0</v>
      </c>
      <c r="BI1361" s="107">
        <f>IF(N1361="nulová",J1361,0)</f>
        <v>0</v>
      </c>
      <c r="BJ1361" s="12" t="s">
        <v>116</v>
      </c>
      <c r="BK1361" s="107">
        <f>ROUND(I1361*H1361,2)</f>
        <v>0</v>
      </c>
      <c r="BL1361" s="12" t="s">
        <v>190</v>
      </c>
      <c r="BM1361" s="106" t="s">
        <v>2238</v>
      </c>
    </row>
    <row r="1362" spans="1:65" s="7" customFormat="1" ht="25.9" customHeight="1" x14ac:dyDescent="0.25">
      <c r="B1362" s="85"/>
      <c r="D1362" s="161" t="s">
        <v>40</v>
      </c>
      <c r="E1362" s="163" t="s">
        <v>216</v>
      </c>
      <c r="F1362" s="163" t="s">
        <v>2239</v>
      </c>
      <c r="I1362" s="178"/>
      <c r="J1362" s="179">
        <f>SUM(J1364)</f>
        <v>0</v>
      </c>
      <c r="L1362" s="85"/>
      <c r="M1362" s="88"/>
      <c r="N1362" s="89"/>
      <c r="O1362" s="89"/>
      <c r="P1362" s="90">
        <v>0</v>
      </c>
      <c r="Q1362" s="89"/>
      <c r="R1362" s="90">
        <v>0</v>
      </c>
      <c r="S1362" s="89"/>
      <c r="T1362" s="91">
        <v>0</v>
      </c>
      <c r="AR1362" s="86" t="s">
        <v>124</v>
      </c>
      <c r="AT1362" s="92" t="s">
        <v>40</v>
      </c>
      <c r="AU1362" s="92" t="s">
        <v>41</v>
      </c>
      <c r="AY1362" s="86" t="s">
        <v>109</v>
      </c>
      <c r="BK1362" s="93">
        <v>0</v>
      </c>
    </row>
    <row r="1363" spans="1:65" s="7" customFormat="1" ht="25.9" customHeight="1" x14ac:dyDescent="0.25">
      <c r="B1363" s="85"/>
      <c r="D1363" s="86" t="s">
        <v>40</v>
      </c>
      <c r="E1363" s="163"/>
      <c r="F1363" s="163" t="s">
        <v>0</v>
      </c>
      <c r="I1363" s="178"/>
      <c r="J1363" s="178"/>
      <c r="L1363" s="85"/>
      <c r="M1363" s="88"/>
      <c r="N1363" s="89"/>
      <c r="O1363" s="89"/>
      <c r="P1363" s="90">
        <f>P1364</f>
        <v>0</v>
      </c>
      <c r="Q1363" s="89"/>
      <c r="R1363" s="90">
        <f>R1364</f>
        <v>0</v>
      </c>
      <c r="S1363" s="89"/>
      <c r="T1363" s="91">
        <f>T1364</f>
        <v>0</v>
      </c>
      <c r="AR1363" s="86" t="s">
        <v>42</v>
      </c>
      <c r="AT1363" s="92" t="s">
        <v>40</v>
      </c>
      <c r="AU1363" s="92" t="s">
        <v>41</v>
      </c>
      <c r="AY1363" s="86" t="s">
        <v>109</v>
      </c>
      <c r="BK1363" s="93">
        <f>BK1364</f>
        <v>0</v>
      </c>
    </row>
    <row r="1364" spans="1:65" s="7" customFormat="1" ht="22.9" customHeight="1" x14ac:dyDescent="0.2">
      <c r="B1364" s="85"/>
      <c r="D1364" s="86" t="s">
        <v>40</v>
      </c>
      <c r="E1364" s="162" t="s">
        <v>2240</v>
      </c>
      <c r="F1364" s="162" t="s">
        <v>2241</v>
      </c>
      <c r="I1364" s="178"/>
      <c r="J1364" s="180">
        <f>SUM(J1365:J1475)</f>
        <v>0</v>
      </c>
      <c r="L1364" s="85"/>
      <c r="M1364" s="88"/>
      <c r="N1364" s="89"/>
      <c r="O1364" s="89"/>
      <c r="P1364" s="90">
        <f>SUM(P1365:P1475)</f>
        <v>0</v>
      </c>
      <c r="Q1364" s="89"/>
      <c r="R1364" s="90">
        <f>SUM(R1365:R1475)</f>
        <v>0</v>
      </c>
      <c r="S1364" s="89"/>
      <c r="T1364" s="91">
        <f>SUM(T1365:T1475)</f>
        <v>0</v>
      </c>
      <c r="AR1364" s="86" t="s">
        <v>124</v>
      </c>
      <c r="AT1364" s="92" t="s">
        <v>40</v>
      </c>
      <c r="AU1364" s="92" t="s">
        <v>42</v>
      </c>
      <c r="AY1364" s="86" t="s">
        <v>109</v>
      </c>
      <c r="BK1364" s="93">
        <f>SUM(BK1365:BK1475)</f>
        <v>0</v>
      </c>
    </row>
    <row r="1365" spans="1:65" s="2" customFormat="1" ht="24.2" customHeight="1" x14ac:dyDescent="0.2">
      <c r="A1365" s="20"/>
      <c r="B1365" s="95"/>
      <c r="C1365" s="96">
        <v>428</v>
      </c>
      <c r="D1365" s="96" t="s">
        <v>111</v>
      </c>
      <c r="E1365" s="97" t="s">
        <v>2242</v>
      </c>
      <c r="F1365" s="98" t="s">
        <v>2243</v>
      </c>
      <c r="G1365" s="99" t="s">
        <v>362</v>
      </c>
      <c r="H1365" s="100">
        <v>120</v>
      </c>
      <c r="I1365" s="100"/>
      <c r="J1365" s="190">
        <f t="shared" ref="J1365:J1366" si="312">SUM(H1365*I1365)</f>
        <v>0</v>
      </c>
      <c r="K1365" s="101"/>
      <c r="L1365" s="21"/>
      <c r="M1365" s="102" t="s">
        <v>0</v>
      </c>
      <c r="N1365" s="103" t="s">
        <v>24</v>
      </c>
      <c r="O1365" s="104">
        <v>0</v>
      </c>
      <c r="P1365" s="104">
        <f t="shared" ref="P1365:P1396" si="313">O1365*H1365</f>
        <v>0</v>
      </c>
      <c r="Q1365" s="104">
        <v>0</v>
      </c>
      <c r="R1365" s="104">
        <f t="shared" ref="R1365:R1396" si="314">Q1365*H1365</f>
        <v>0</v>
      </c>
      <c r="S1365" s="104">
        <v>0</v>
      </c>
      <c r="T1365" s="105">
        <f t="shared" ref="T1365:T1396" si="315">S1365*H1365</f>
        <v>0</v>
      </c>
      <c r="U1365" s="20"/>
      <c r="V1365" s="20"/>
      <c r="W1365" s="20"/>
      <c r="X1365" s="20"/>
      <c r="Y1365" s="20"/>
      <c r="Z1365" s="20"/>
      <c r="AA1365" s="20"/>
      <c r="AB1365" s="20"/>
      <c r="AC1365" s="20"/>
      <c r="AD1365" s="20"/>
      <c r="AE1365" s="20"/>
      <c r="AR1365" s="106" t="s">
        <v>425</v>
      </c>
      <c r="AT1365" s="106" t="s">
        <v>111</v>
      </c>
      <c r="AU1365" s="106" t="s">
        <v>116</v>
      </c>
      <c r="AY1365" s="12" t="s">
        <v>109</v>
      </c>
      <c r="BE1365" s="107">
        <f t="shared" ref="BE1365:BE1396" si="316">IF(N1365="základná",J1365,0)</f>
        <v>0</v>
      </c>
      <c r="BF1365" s="107">
        <f t="shared" ref="BF1365:BF1396" si="317">IF(N1365="znížená",J1365,0)</f>
        <v>0</v>
      </c>
      <c r="BG1365" s="107">
        <f t="shared" ref="BG1365:BG1396" si="318">IF(N1365="zákl. prenesená",J1365,0)</f>
        <v>0</v>
      </c>
      <c r="BH1365" s="107">
        <f t="shared" ref="BH1365:BH1396" si="319">IF(N1365="zníž. prenesená",J1365,0)</f>
        <v>0</v>
      </c>
      <c r="BI1365" s="107">
        <f t="shared" ref="BI1365:BI1396" si="320">IF(N1365="nulová",J1365,0)</f>
        <v>0</v>
      </c>
      <c r="BJ1365" s="12" t="s">
        <v>116</v>
      </c>
      <c r="BK1365" s="107">
        <f t="shared" ref="BK1365:BK1396" si="321">ROUND(I1365*H1365,2)</f>
        <v>0</v>
      </c>
      <c r="BL1365" s="12" t="s">
        <v>425</v>
      </c>
      <c r="BM1365" s="106" t="s">
        <v>2244</v>
      </c>
    </row>
    <row r="1366" spans="1:65" s="2" customFormat="1" ht="16.5" customHeight="1" x14ac:dyDescent="0.2">
      <c r="A1366" s="20"/>
      <c r="B1366" s="95"/>
      <c r="C1366" s="96">
        <v>429</v>
      </c>
      <c r="D1366" s="136" t="s">
        <v>216</v>
      </c>
      <c r="E1366" s="137" t="s">
        <v>2245</v>
      </c>
      <c r="F1366" s="138" t="s">
        <v>2246</v>
      </c>
      <c r="G1366" s="139" t="s">
        <v>362</v>
      </c>
      <c r="H1366" s="140">
        <v>120</v>
      </c>
      <c r="I1366" s="140"/>
      <c r="J1366" s="140">
        <f t="shared" si="312"/>
        <v>0</v>
      </c>
      <c r="K1366" s="141"/>
      <c r="L1366" s="142"/>
      <c r="M1366" s="143" t="s">
        <v>0</v>
      </c>
      <c r="N1366" s="144" t="s">
        <v>24</v>
      </c>
      <c r="O1366" s="104">
        <v>0</v>
      </c>
      <c r="P1366" s="104">
        <f t="shared" si="313"/>
        <v>0</v>
      </c>
      <c r="Q1366" s="104">
        <v>0</v>
      </c>
      <c r="R1366" s="104">
        <f t="shared" si="314"/>
        <v>0</v>
      </c>
      <c r="S1366" s="104">
        <v>0</v>
      </c>
      <c r="T1366" s="105">
        <f t="shared" si="315"/>
        <v>0</v>
      </c>
      <c r="U1366" s="20"/>
      <c r="V1366" s="20"/>
      <c r="W1366" s="20"/>
      <c r="X1366" s="20"/>
      <c r="Y1366" s="20"/>
      <c r="Z1366" s="20"/>
      <c r="AA1366" s="20"/>
      <c r="AB1366" s="20"/>
      <c r="AC1366" s="20"/>
      <c r="AD1366" s="20"/>
      <c r="AE1366" s="20"/>
      <c r="AR1366" s="106" t="s">
        <v>994</v>
      </c>
      <c r="AT1366" s="106" t="s">
        <v>216</v>
      </c>
      <c r="AU1366" s="106" t="s">
        <v>116</v>
      </c>
      <c r="AY1366" s="12" t="s">
        <v>109</v>
      </c>
      <c r="BE1366" s="107">
        <f t="shared" si="316"/>
        <v>0</v>
      </c>
      <c r="BF1366" s="107">
        <f t="shared" si="317"/>
        <v>0</v>
      </c>
      <c r="BG1366" s="107">
        <f t="shared" si="318"/>
        <v>0</v>
      </c>
      <c r="BH1366" s="107">
        <f t="shared" si="319"/>
        <v>0</v>
      </c>
      <c r="BI1366" s="107">
        <f t="shared" si="320"/>
        <v>0</v>
      </c>
      <c r="BJ1366" s="12" t="s">
        <v>116</v>
      </c>
      <c r="BK1366" s="107">
        <f t="shared" si="321"/>
        <v>0</v>
      </c>
      <c r="BL1366" s="12" t="s">
        <v>425</v>
      </c>
      <c r="BM1366" s="106" t="s">
        <v>2247</v>
      </c>
    </row>
    <row r="1367" spans="1:65" s="2" customFormat="1" ht="24.2" customHeight="1" x14ac:dyDescent="0.2">
      <c r="A1367" s="20"/>
      <c r="B1367" s="95"/>
      <c r="C1367" s="96">
        <v>430</v>
      </c>
      <c r="D1367" s="96" t="s">
        <v>111</v>
      </c>
      <c r="E1367" s="97" t="s">
        <v>2248</v>
      </c>
      <c r="F1367" s="98" t="s">
        <v>2249</v>
      </c>
      <c r="G1367" s="99" t="s">
        <v>362</v>
      </c>
      <c r="H1367" s="100">
        <v>320</v>
      </c>
      <c r="I1367" s="100"/>
      <c r="J1367" s="190">
        <f t="shared" ref="J1367:J1368" si="322">SUM(H1367*I1367)</f>
        <v>0</v>
      </c>
      <c r="K1367" s="101"/>
      <c r="L1367" s="21"/>
      <c r="M1367" s="102" t="s">
        <v>0</v>
      </c>
      <c r="N1367" s="103" t="s">
        <v>24</v>
      </c>
      <c r="O1367" s="104">
        <v>0</v>
      </c>
      <c r="P1367" s="104">
        <f t="shared" si="313"/>
        <v>0</v>
      </c>
      <c r="Q1367" s="104">
        <v>0</v>
      </c>
      <c r="R1367" s="104">
        <f t="shared" si="314"/>
        <v>0</v>
      </c>
      <c r="S1367" s="104">
        <v>0</v>
      </c>
      <c r="T1367" s="105">
        <f t="shared" si="315"/>
        <v>0</v>
      </c>
      <c r="U1367" s="20"/>
      <c r="V1367" s="20"/>
      <c r="W1367" s="20"/>
      <c r="X1367" s="20"/>
      <c r="Y1367" s="20"/>
      <c r="Z1367" s="20"/>
      <c r="AA1367" s="20"/>
      <c r="AB1367" s="20"/>
      <c r="AC1367" s="20"/>
      <c r="AD1367" s="20"/>
      <c r="AE1367" s="20"/>
      <c r="AR1367" s="106" t="s">
        <v>425</v>
      </c>
      <c r="AT1367" s="106" t="s">
        <v>111</v>
      </c>
      <c r="AU1367" s="106" t="s">
        <v>116</v>
      </c>
      <c r="AY1367" s="12" t="s">
        <v>109</v>
      </c>
      <c r="BE1367" s="107">
        <f t="shared" si="316"/>
        <v>0</v>
      </c>
      <c r="BF1367" s="107">
        <f t="shared" si="317"/>
        <v>0</v>
      </c>
      <c r="BG1367" s="107">
        <f t="shared" si="318"/>
        <v>0</v>
      </c>
      <c r="BH1367" s="107">
        <f t="shared" si="319"/>
        <v>0</v>
      </c>
      <c r="BI1367" s="107">
        <f t="shared" si="320"/>
        <v>0</v>
      </c>
      <c r="BJ1367" s="12" t="s">
        <v>116</v>
      </c>
      <c r="BK1367" s="107">
        <f t="shared" si="321"/>
        <v>0</v>
      </c>
      <c r="BL1367" s="12" t="s">
        <v>425</v>
      </c>
      <c r="BM1367" s="106" t="s">
        <v>2250</v>
      </c>
    </row>
    <row r="1368" spans="1:65" s="2" customFormat="1" ht="16.5" customHeight="1" x14ac:dyDescent="0.2">
      <c r="A1368" s="20"/>
      <c r="B1368" s="95"/>
      <c r="C1368" s="96">
        <v>431</v>
      </c>
      <c r="D1368" s="136" t="s">
        <v>216</v>
      </c>
      <c r="E1368" s="137" t="s">
        <v>2251</v>
      </c>
      <c r="F1368" s="138" t="s">
        <v>2252</v>
      </c>
      <c r="G1368" s="139" t="s">
        <v>362</v>
      </c>
      <c r="H1368" s="140">
        <v>320</v>
      </c>
      <c r="I1368" s="140"/>
      <c r="J1368" s="140">
        <f t="shared" si="322"/>
        <v>0</v>
      </c>
      <c r="K1368" s="141"/>
      <c r="L1368" s="142"/>
      <c r="M1368" s="143" t="s">
        <v>0</v>
      </c>
      <c r="N1368" s="144" t="s">
        <v>24</v>
      </c>
      <c r="O1368" s="104">
        <v>0</v>
      </c>
      <c r="P1368" s="104">
        <f t="shared" si="313"/>
        <v>0</v>
      </c>
      <c r="Q1368" s="104">
        <v>0</v>
      </c>
      <c r="R1368" s="104">
        <f t="shared" si="314"/>
        <v>0</v>
      </c>
      <c r="S1368" s="104">
        <v>0</v>
      </c>
      <c r="T1368" s="105">
        <f t="shared" si="315"/>
        <v>0</v>
      </c>
      <c r="U1368" s="20"/>
      <c r="V1368" s="20"/>
      <c r="W1368" s="20"/>
      <c r="X1368" s="20"/>
      <c r="Y1368" s="20"/>
      <c r="Z1368" s="20"/>
      <c r="AA1368" s="20"/>
      <c r="AB1368" s="20"/>
      <c r="AC1368" s="20"/>
      <c r="AD1368" s="20"/>
      <c r="AE1368" s="20"/>
      <c r="AR1368" s="106" t="s">
        <v>994</v>
      </c>
      <c r="AT1368" s="106" t="s">
        <v>216</v>
      </c>
      <c r="AU1368" s="106" t="s">
        <v>116</v>
      </c>
      <c r="AY1368" s="12" t="s">
        <v>109</v>
      </c>
      <c r="BE1368" s="107">
        <f t="shared" si="316"/>
        <v>0</v>
      </c>
      <c r="BF1368" s="107">
        <f t="shared" si="317"/>
        <v>0</v>
      </c>
      <c r="BG1368" s="107">
        <f t="shared" si="318"/>
        <v>0</v>
      </c>
      <c r="BH1368" s="107">
        <f t="shared" si="319"/>
        <v>0</v>
      </c>
      <c r="BI1368" s="107">
        <f t="shared" si="320"/>
        <v>0</v>
      </c>
      <c r="BJ1368" s="12" t="s">
        <v>116</v>
      </c>
      <c r="BK1368" s="107">
        <f t="shared" si="321"/>
        <v>0</v>
      </c>
      <c r="BL1368" s="12" t="s">
        <v>425</v>
      </c>
      <c r="BM1368" s="106" t="s">
        <v>2253</v>
      </c>
    </row>
    <row r="1369" spans="1:65" s="2" customFormat="1" ht="16.5" customHeight="1" x14ac:dyDescent="0.2">
      <c r="A1369" s="20"/>
      <c r="B1369" s="95"/>
      <c r="C1369" s="96">
        <v>432</v>
      </c>
      <c r="D1369" s="96" t="s">
        <v>111</v>
      </c>
      <c r="E1369" s="97" t="s">
        <v>2254</v>
      </c>
      <c r="F1369" s="98" t="s">
        <v>2255</v>
      </c>
      <c r="G1369" s="99" t="s">
        <v>256</v>
      </c>
      <c r="H1369" s="100">
        <v>120</v>
      </c>
      <c r="I1369" s="100"/>
      <c r="J1369" s="190">
        <f t="shared" ref="J1369:J1371" si="323">SUM(H1369*I1369)</f>
        <v>0</v>
      </c>
      <c r="K1369" s="101"/>
      <c r="L1369" s="21"/>
      <c r="M1369" s="102" t="s">
        <v>0</v>
      </c>
      <c r="N1369" s="103" t="s">
        <v>24</v>
      </c>
      <c r="O1369" s="104">
        <v>0</v>
      </c>
      <c r="P1369" s="104">
        <f t="shared" si="313"/>
        <v>0</v>
      </c>
      <c r="Q1369" s="104">
        <v>0</v>
      </c>
      <c r="R1369" s="104">
        <f t="shared" si="314"/>
        <v>0</v>
      </c>
      <c r="S1369" s="104">
        <v>0</v>
      </c>
      <c r="T1369" s="105">
        <f t="shared" si="315"/>
        <v>0</v>
      </c>
      <c r="U1369" s="20"/>
      <c r="V1369" s="20"/>
      <c r="W1369" s="20"/>
      <c r="X1369" s="20"/>
      <c r="Y1369" s="20"/>
      <c r="Z1369" s="20"/>
      <c r="AA1369" s="20"/>
      <c r="AB1369" s="20"/>
      <c r="AC1369" s="20"/>
      <c r="AD1369" s="20"/>
      <c r="AE1369" s="20"/>
      <c r="AR1369" s="106" t="s">
        <v>425</v>
      </c>
      <c r="AT1369" s="106" t="s">
        <v>111</v>
      </c>
      <c r="AU1369" s="106" t="s">
        <v>116</v>
      </c>
      <c r="AY1369" s="12" t="s">
        <v>109</v>
      </c>
      <c r="BE1369" s="107">
        <f t="shared" si="316"/>
        <v>0</v>
      </c>
      <c r="BF1369" s="107">
        <f t="shared" si="317"/>
        <v>0</v>
      </c>
      <c r="BG1369" s="107">
        <f t="shared" si="318"/>
        <v>0</v>
      </c>
      <c r="BH1369" s="107">
        <f t="shared" si="319"/>
        <v>0</v>
      </c>
      <c r="BI1369" s="107">
        <f t="shared" si="320"/>
        <v>0</v>
      </c>
      <c r="BJ1369" s="12" t="s">
        <v>116</v>
      </c>
      <c r="BK1369" s="107">
        <f t="shared" si="321"/>
        <v>0</v>
      </c>
      <c r="BL1369" s="12" t="s">
        <v>425</v>
      </c>
      <c r="BM1369" s="106" t="s">
        <v>2256</v>
      </c>
    </row>
    <row r="1370" spans="1:65" s="2" customFormat="1" ht="16.5" customHeight="1" x14ac:dyDescent="0.2">
      <c r="A1370" s="20"/>
      <c r="B1370" s="95"/>
      <c r="C1370" s="96">
        <v>433</v>
      </c>
      <c r="D1370" s="136" t="s">
        <v>216</v>
      </c>
      <c r="E1370" s="137" t="s">
        <v>2257</v>
      </c>
      <c r="F1370" s="138" t="s">
        <v>2258</v>
      </c>
      <c r="G1370" s="139" t="s">
        <v>256</v>
      </c>
      <c r="H1370" s="140">
        <v>120</v>
      </c>
      <c r="I1370" s="140"/>
      <c r="J1370" s="140">
        <f t="shared" si="323"/>
        <v>0</v>
      </c>
      <c r="K1370" s="141"/>
      <c r="L1370" s="142"/>
      <c r="M1370" s="143" t="s">
        <v>0</v>
      </c>
      <c r="N1370" s="144" t="s">
        <v>24</v>
      </c>
      <c r="O1370" s="104">
        <v>0</v>
      </c>
      <c r="P1370" s="104">
        <f t="shared" si="313"/>
        <v>0</v>
      </c>
      <c r="Q1370" s="104">
        <v>0</v>
      </c>
      <c r="R1370" s="104">
        <f t="shared" si="314"/>
        <v>0</v>
      </c>
      <c r="S1370" s="104">
        <v>0</v>
      </c>
      <c r="T1370" s="105">
        <f t="shared" si="315"/>
        <v>0</v>
      </c>
      <c r="U1370" s="20"/>
      <c r="V1370" s="20"/>
      <c r="W1370" s="20"/>
      <c r="X1370" s="20"/>
      <c r="Y1370" s="20"/>
      <c r="Z1370" s="20"/>
      <c r="AA1370" s="20"/>
      <c r="AB1370" s="20"/>
      <c r="AC1370" s="20"/>
      <c r="AD1370" s="20"/>
      <c r="AE1370" s="20"/>
      <c r="AR1370" s="106" t="s">
        <v>994</v>
      </c>
      <c r="AT1370" s="106" t="s">
        <v>216</v>
      </c>
      <c r="AU1370" s="106" t="s">
        <v>116</v>
      </c>
      <c r="AY1370" s="12" t="s">
        <v>109</v>
      </c>
      <c r="BE1370" s="107">
        <f t="shared" si="316"/>
        <v>0</v>
      </c>
      <c r="BF1370" s="107">
        <f t="shared" si="317"/>
        <v>0</v>
      </c>
      <c r="BG1370" s="107">
        <f t="shared" si="318"/>
        <v>0</v>
      </c>
      <c r="BH1370" s="107">
        <f t="shared" si="319"/>
        <v>0</v>
      </c>
      <c r="BI1370" s="107">
        <f t="shared" si="320"/>
        <v>0</v>
      </c>
      <c r="BJ1370" s="12" t="s">
        <v>116</v>
      </c>
      <c r="BK1370" s="107">
        <f t="shared" si="321"/>
        <v>0</v>
      </c>
      <c r="BL1370" s="12" t="s">
        <v>425</v>
      </c>
      <c r="BM1370" s="106" t="s">
        <v>2259</v>
      </c>
    </row>
    <row r="1371" spans="1:65" s="2" customFormat="1" ht="16.5" customHeight="1" x14ac:dyDescent="0.2">
      <c r="A1371" s="20"/>
      <c r="B1371" s="95"/>
      <c r="C1371" s="96">
        <v>434</v>
      </c>
      <c r="D1371" s="136" t="s">
        <v>216</v>
      </c>
      <c r="E1371" s="137" t="s">
        <v>2260</v>
      </c>
      <c r="F1371" s="138" t="s">
        <v>2261</v>
      </c>
      <c r="G1371" s="139" t="s">
        <v>256</v>
      </c>
      <c r="H1371" s="140">
        <v>240</v>
      </c>
      <c r="I1371" s="140"/>
      <c r="J1371" s="140">
        <f t="shared" si="323"/>
        <v>0</v>
      </c>
      <c r="K1371" s="141"/>
      <c r="L1371" s="142"/>
      <c r="M1371" s="143" t="s">
        <v>0</v>
      </c>
      <c r="N1371" s="144" t="s">
        <v>24</v>
      </c>
      <c r="O1371" s="104">
        <v>0</v>
      </c>
      <c r="P1371" s="104">
        <f t="shared" si="313"/>
        <v>0</v>
      </c>
      <c r="Q1371" s="104">
        <v>0</v>
      </c>
      <c r="R1371" s="104">
        <f t="shared" si="314"/>
        <v>0</v>
      </c>
      <c r="S1371" s="104">
        <v>0</v>
      </c>
      <c r="T1371" s="105">
        <f t="shared" si="315"/>
        <v>0</v>
      </c>
      <c r="U1371" s="20"/>
      <c r="V1371" s="20"/>
      <c r="W1371" s="20"/>
      <c r="X1371" s="20"/>
      <c r="Y1371" s="20"/>
      <c r="Z1371" s="20"/>
      <c r="AA1371" s="20"/>
      <c r="AB1371" s="20"/>
      <c r="AC1371" s="20"/>
      <c r="AD1371" s="20"/>
      <c r="AE1371" s="20"/>
      <c r="AR1371" s="106" t="s">
        <v>994</v>
      </c>
      <c r="AT1371" s="106" t="s">
        <v>216</v>
      </c>
      <c r="AU1371" s="106" t="s">
        <v>116</v>
      </c>
      <c r="AY1371" s="12" t="s">
        <v>109</v>
      </c>
      <c r="BE1371" s="107">
        <f t="shared" si="316"/>
        <v>0</v>
      </c>
      <c r="BF1371" s="107">
        <f t="shared" si="317"/>
        <v>0</v>
      </c>
      <c r="BG1371" s="107">
        <f t="shared" si="318"/>
        <v>0</v>
      </c>
      <c r="BH1371" s="107">
        <f t="shared" si="319"/>
        <v>0</v>
      </c>
      <c r="BI1371" s="107">
        <f t="shared" si="320"/>
        <v>0</v>
      </c>
      <c r="BJ1371" s="12" t="s">
        <v>116</v>
      </c>
      <c r="BK1371" s="107">
        <f t="shared" si="321"/>
        <v>0</v>
      </c>
      <c r="BL1371" s="12" t="s">
        <v>425</v>
      </c>
      <c r="BM1371" s="106" t="s">
        <v>2262</v>
      </c>
    </row>
    <row r="1372" spans="1:65" s="2" customFormat="1" ht="24.2" customHeight="1" x14ac:dyDescent="0.2">
      <c r="A1372" s="20"/>
      <c r="B1372" s="95"/>
      <c r="C1372" s="96">
        <v>435</v>
      </c>
      <c r="D1372" s="96" t="s">
        <v>111</v>
      </c>
      <c r="E1372" s="97" t="s">
        <v>2263</v>
      </c>
      <c r="F1372" s="98" t="s">
        <v>2264</v>
      </c>
      <c r="G1372" s="99" t="s">
        <v>256</v>
      </c>
      <c r="H1372" s="100">
        <v>240</v>
      </c>
      <c r="I1372" s="100"/>
      <c r="J1372" s="190">
        <f t="shared" ref="J1372:J1373" si="324">SUM(H1372*I1372)</f>
        <v>0</v>
      </c>
      <c r="K1372" s="101"/>
      <c r="L1372" s="21"/>
      <c r="M1372" s="102" t="s">
        <v>0</v>
      </c>
      <c r="N1372" s="103" t="s">
        <v>24</v>
      </c>
      <c r="O1372" s="104">
        <v>0</v>
      </c>
      <c r="P1372" s="104">
        <f t="shared" si="313"/>
        <v>0</v>
      </c>
      <c r="Q1372" s="104">
        <v>0</v>
      </c>
      <c r="R1372" s="104">
        <f t="shared" si="314"/>
        <v>0</v>
      </c>
      <c r="S1372" s="104">
        <v>0</v>
      </c>
      <c r="T1372" s="105">
        <f t="shared" si="315"/>
        <v>0</v>
      </c>
      <c r="U1372" s="20"/>
      <c r="V1372" s="20"/>
      <c r="W1372" s="20"/>
      <c r="X1372" s="20"/>
      <c r="Y1372" s="20"/>
      <c r="Z1372" s="20"/>
      <c r="AA1372" s="20"/>
      <c r="AB1372" s="20"/>
      <c r="AC1372" s="20"/>
      <c r="AD1372" s="20"/>
      <c r="AE1372" s="20"/>
      <c r="AR1372" s="106" t="s">
        <v>425</v>
      </c>
      <c r="AT1372" s="106" t="s">
        <v>111</v>
      </c>
      <c r="AU1372" s="106" t="s">
        <v>116</v>
      </c>
      <c r="AY1372" s="12" t="s">
        <v>109</v>
      </c>
      <c r="BE1372" s="107">
        <f t="shared" si="316"/>
        <v>0</v>
      </c>
      <c r="BF1372" s="107">
        <f t="shared" si="317"/>
        <v>0</v>
      </c>
      <c r="BG1372" s="107">
        <f t="shared" si="318"/>
        <v>0</v>
      </c>
      <c r="BH1372" s="107">
        <f t="shared" si="319"/>
        <v>0</v>
      </c>
      <c r="BI1372" s="107">
        <f t="shared" si="320"/>
        <v>0</v>
      </c>
      <c r="BJ1372" s="12" t="s">
        <v>116</v>
      </c>
      <c r="BK1372" s="107">
        <f t="shared" si="321"/>
        <v>0</v>
      </c>
      <c r="BL1372" s="12" t="s">
        <v>425</v>
      </c>
      <c r="BM1372" s="106" t="s">
        <v>2265</v>
      </c>
    </row>
    <row r="1373" spans="1:65" s="2" customFormat="1" ht="16.5" customHeight="1" x14ac:dyDescent="0.2">
      <c r="A1373" s="20"/>
      <c r="B1373" s="95"/>
      <c r="C1373" s="96">
        <v>436</v>
      </c>
      <c r="D1373" s="136" t="s">
        <v>216</v>
      </c>
      <c r="E1373" s="137" t="s">
        <v>2266</v>
      </c>
      <c r="F1373" s="138" t="s">
        <v>2267</v>
      </c>
      <c r="G1373" s="139" t="s">
        <v>256</v>
      </c>
      <c r="H1373" s="140">
        <v>240</v>
      </c>
      <c r="I1373" s="140"/>
      <c r="J1373" s="140">
        <f t="shared" si="324"/>
        <v>0</v>
      </c>
      <c r="K1373" s="141"/>
      <c r="L1373" s="142"/>
      <c r="M1373" s="143" t="s">
        <v>0</v>
      </c>
      <c r="N1373" s="144" t="s">
        <v>24</v>
      </c>
      <c r="O1373" s="104">
        <v>0</v>
      </c>
      <c r="P1373" s="104">
        <f t="shared" si="313"/>
        <v>0</v>
      </c>
      <c r="Q1373" s="104">
        <v>0</v>
      </c>
      <c r="R1373" s="104">
        <f t="shared" si="314"/>
        <v>0</v>
      </c>
      <c r="S1373" s="104">
        <v>0</v>
      </c>
      <c r="T1373" s="105">
        <f t="shared" si="315"/>
        <v>0</v>
      </c>
      <c r="U1373" s="20"/>
      <c r="V1373" s="20"/>
      <c r="W1373" s="20"/>
      <c r="X1373" s="20"/>
      <c r="Y1373" s="20"/>
      <c r="Z1373" s="20"/>
      <c r="AA1373" s="20"/>
      <c r="AB1373" s="20"/>
      <c r="AC1373" s="20"/>
      <c r="AD1373" s="20"/>
      <c r="AE1373" s="20"/>
      <c r="AR1373" s="106" t="s">
        <v>994</v>
      </c>
      <c r="AT1373" s="106" t="s">
        <v>216</v>
      </c>
      <c r="AU1373" s="106" t="s">
        <v>116</v>
      </c>
      <c r="AY1373" s="12" t="s">
        <v>109</v>
      </c>
      <c r="BE1373" s="107">
        <f t="shared" si="316"/>
        <v>0</v>
      </c>
      <c r="BF1373" s="107">
        <f t="shared" si="317"/>
        <v>0</v>
      </c>
      <c r="BG1373" s="107">
        <f t="shared" si="318"/>
        <v>0</v>
      </c>
      <c r="BH1373" s="107">
        <f t="shared" si="319"/>
        <v>0</v>
      </c>
      <c r="BI1373" s="107">
        <f t="shared" si="320"/>
        <v>0</v>
      </c>
      <c r="BJ1373" s="12" t="s">
        <v>116</v>
      </c>
      <c r="BK1373" s="107">
        <f t="shared" si="321"/>
        <v>0</v>
      </c>
      <c r="BL1373" s="12" t="s">
        <v>425</v>
      </c>
      <c r="BM1373" s="106" t="s">
        <v>2268</v>
      </c>
    </row>
    <row r="1374" spans="1:65" s="2" customFormat="1" ht="16.5" customHeight="1" x14ac:dyDescent="0.2">
      <c r="A1374" s="20"/>
      <c r="B1374" s="95"/>
      <c r="C1374" s="96">
        <v>437</v>
      </c>
      <c r="D1374" s="96" t="s">
        <v>111</v>
      </c>
      <c r="E1374" s="97" t="s">
        <v>2269</v>
      </c>
      <c r="F1374" s="98" t="s">
        <v>2270</v>
      </c>
      <c r="G1374" s="99" t="s">
        <v>256</v>
      </c>
      <c r="H1374" s="100">
        <v>80</v>
      </c>
      <c r="I1374" s="100"/>
      <c r="J1374" s="190">
        <f t="shared" ref="J1374:J1376" si="325">SUM(H1374*I1374)</f>
        <v>0</v>
      </c>
      <c r="K1374" s="101"/>
      <c r="L1374" s="21"/>
      <c r="M1374" s="102" t="s">
        <v>0</v>
      </c>
      <c r="N1374" s="103" t="s">
        <v>24</v>
      </c>
      <c r="O1374" s="104">
        <v>0</v>
      </c>
      <c r="P1374" s="104">
        <f t="shared" si="313"/>
        <v>0</v>
      </c>
      <c r="Q1374" s="104">
        <v>0</v>
      </c>
      <c r="R1374" s="104">
        <f t="shared" si="314"/>
        <v>0</v>
      </c>
      <c r="S1374" s="104">
        <v>0</v>
      </c>
      <c r="T1374" s="105">
        <f t="shared" si="315"/>
        <v>0</v>
      </c>
      <c r="U1374" s="20"/>
      <c r="V1374" s="20"/>
      <c r="W1374" s="20"/>
      <c r="X1374" s="20"/>
      <c r="Y1374" s="20"/>
      <c r="Z1374" s="20"/>
      <c r="AA1374" s="20"/>
      <c r="AB1374" s="20"/>
      <c r="AC1374" s="20"/>
      <c r="AD1374" s="20"/>
      <c r="AE1374" s="20"/>
      <c r="AR1374" s="106" t="s">
        <v>425</v>
      </c>
      <c r="AT1374" s="106" t="s">
        <v>111</v>
      </c>
      <c r="AU1374" s="106" t="s">
        <v>116</v>
      </c>
      <c r="AY1374" s="12" t="s">
        <v>109</v>
      </c>
      <c r="BE1374" s="107">
        <f t="shared" si="316"/>
        <v>0</v>
      </c>
      <c r="BF1374" s="107">
        <f t="shared" si="317"/>
        <v>0</v>
      </c>
      <c r="BG1374" s="107">
        <f t="shared" si="318"/>
        <v>0</v>
      </c>
      <c r="BH1374" s="107">
        <f t="shared" si="319"/>
        <v>0</v>
      </c>
      <c r="BI1374" s="107">
        <f t="shared" si="320"/>
        <v>0</v>
      </c>
      <c r="BJ1374" s="12" t="s">
        <v>116</v>
      </c>
      <c r="BK1374" s="107">
        <f t="shared" si="321"/>
        <v>0</v>
      </c>
      <c r="BL1374" s="12" t="s">
        <v>425</v>
      </c>
      <c r="BM1374" s="106" t="s">
        <v>2271</v>
      </c>
    </row>
    <row r="1375" spans="1:65" s="2" customFormat="1" ht="16.5" customHeight="1" x14ac:dyDescent="0.2">
      <c r="A1375" s="20"/>
      <c r="B1375" s="95"/>
      <c r="C1375" s="96">
        <v>438</v>
      </c>
      <c r="D1375" s="136" t="s">
        <v>216</v>
      </c>
      <c r="E1375" s="137" t="s">
        <v>2272</v>
      </c>
      <c r="F1375" s="138" t="s">
        <v>2273</v>
      </c>
      <c r="G1375" s="139" t="s">
        <v>256</v>
      </c>
      <c r="H1375" s="140">
        <v>80</v>
      </c>
      <c r="I1375" s="140"/>
      <c r="J1375" s="140">
        <f t="shared" si="325"/>
        <v>0</v>
      </c>
      <c r="K1375" s="141"/>
      <c r="L1375" s="142"/>
      <c r="M1375" s="143" t="s">
        <v>0</v>
      </c>
      <c r="N1375" s="144" t="s">
        <v>24</v>
      </c>
      <c r="O1375" s="104">
        <v>0</v>
      </c>
      <c r="P1375" s="104">
        <f t="shared" si="313"/>
        <v>0</v>
      </c>
      <c r="Q1375" s="104">
        <v>0</v>
      </c>
      <c r="R1375" s="104">
        <f t="shared" si="314"/>
        <v>0</v>
      </c>
      <c r="S1375" s="104">
        <v>0</v>
      </c>
      <c r="T1375" s="105">
        <f t="shared" si="315"/>
        <v>0</v>
      </c>
      <c r="U1375" s="20"/>
      <c r="V1375" s="20"/>
      <c r="W1375" s="20"/>
      <c r="X1375" s="20"/>
      <c r="Y1375" s="20"/>
      <c r="Z1375" s="20"/>
      <c r="AA1375" s="20"/>
      <c r="AB1375" s="20"/>
      <c r="AC1375" s="20"/>
      <c r="AD1375" s="20"/>
      <c r="AE1375" s="20"/>
      <c r="AR1375" s="106" t="s">
        <v>994</v>
      </c>
      <c r="AT1375" s="106" t="s">
        <v>216</v>
      </c>
      <c r="AU1375" s="106" t="s">
        <v>116</v>
      </c>
      <c r="AY1375" s="12" t="s">
        <v>109</v>
      </c>
      <c r="BE1375" s="107">
        <f t="shared" si="316"/>
        <v>0</v>
      </c>
      <c r="BF1375" s="107">
        <f t="shared" si="317"/>
        <v>0</v>
      </c>
      <c r="BG1375" s="107">
        <f t="shared" si="318"/>
        <v>0</v>
      </c>
      <c r="BH1375" s="107">
        <f t="shared" si="319"/>
        <v>0</v>
      </c>
      <c r="BI1375" s="107">
        <f t="shared" si="320"/>
        <v>0</v>
      </c>
      <c r="BJ1375" s="12" t="s">
        <v>116</v>
      </c>
      <c r="BK1375" s="107">
        <f t="shared" si="321"/>
        <v>0</v>
      </c>
      <c r="BL1375" s="12" t="s">
        <v>425</v>
      </c>
      <c r="BM1375" s="106" t="s">
        <v>2274</v>
      </c>
    </row>
    <row r="1376" spans="1:65" s="2" customFormat="1" ht="16.5" customHeight="1" x14ac:dyDescent="0.2">
      <c r="A1376" s="20"/>
      <c r="B1376" s="95"/>
      <c r="C1376" s="96">
        <v>439</v>
      </c>
      <c r="D1376" s="136" t="s">
        <v>216</v>
      </c>
      <c r="E1376" s="137" t="s">
        <v>2275</v>
      </c>
      <c r="F1376" s="138" t="s">
        <v>2276</v>
      </c>
      <c r="G1376" s="139" t="s">
        <v>256</v>
      </c>
      <c r="H1376" s="140">
        <v>80</v>
      </c>
      <c r="I1376" s="140"/>
      <c r="J1376" s="140">
        <f t="shared" si="325"/>
        <v>0</v>
      </c>
      <c r="K1376" s="141"/>
      <c r="L1376" s="142"/>
      <c r="M1376" s="143" t="s">
        <v>0</v>
      </c>
      <c r="N1376" s="144" t="s">
        <v>24</v>
      </c>
      <c r="O1376" s="104">
        <v>0</v>
      </c>
      <c r="P1376" s="104">
        <f t="shared" si="313"/>
        <v>0</v>
      </c>
      <c r="Q1376" s="104">
        <v>0</v>
      </c>
      <c r="R1376" s="104">
        <f t="shared" si="314"/>
        <v>0</v>
      </c>
      <c r="S1376" s="104">
        <v>0</v>
      </c>
      <c r="T1376" s="105">
        <f t="shared" si="315"/>
        <v>0</v>
      </c>
      <c r="U1376" s="20"/>
      <c r="V1376" s="20"/>
      <c r="W1376" s="20"/>
      <c r="X1376" s="20"/>
      <c r="Y1376" s="20"/>
      <c r="Z1376" s="20"/>
      <c r="AA1376" s="20"/>
      <c r="AB1376" s="20"/>
      <c r="AC1376" s="20"/>
      <c r="AD1376" s="20"/>
      <c r="AE1376" s="20"/>
      <c r="AR1376" s="106" t="s">
        <v>994</v>
      </c>
      <c r="AT1376" s="106" t="s">
        <v>216</v>
      </c>
      <c r="AU1376" s="106" t="s">
        <v>116</v>
      </c>
      <c r="AY1376" s="12" t="s">
        <v>109</v>
      </c>
      <c r="BE1376" s="107">
        <f t="shared" si="316"/>
        <v>0</v>
      </c>
      <c r="BF1376" s="107">
        <f t="shared" si="317"/>
        <v>0</v>
      </c>
      <c r="BG1376" s="107">
        <f t="shared" si="318"/>
        <v>0</v>
      </c>
      <c r="BH1376" s="107">
        <f t="shared" si="319"/>
        <v>0</v>
      </c>
      <c r="BI1376" s="107">
        <f t="shared" si="320"/>
        <v>0</v>
      </c>
      <c r="BJ1376" s="12" t="s">
        <v>116</v>
      </c>
      <c r="BK1376" s="107">
        <f t="shared" si="321"/>
        <v>0</v>
      </c>
      <c r="BL1376" s="12" t="s">
        <v>425</v>
      </c>
      <c r="BM1376" s="106" t="s">
        <v>2277</v>
      </c>
    </row>
    <row r="1377" spans="1:65" s="2" customFormat="1" ht="33" customHeight="1" x14ac:dyDescent="0.2">
      <c r="A1377" s="20"/>
      <c r="B1377" s="95"/>
      <c r="C1377" s="96">
        <v>440</v>
      </c>
      <c r="D1377" s="96" t="s">
        <v>111</v>
      </c>
      <c r="E1377" s="97" t="s">
        <v>2278</v>
      </c>
      <c r="F1377" s="98" t="s">
        <v>2279</v>
      </c>
      <c r="G1377" s="99" t="s">
        <v>256</v>
      </c>
      <c r="H1377" s="100">
        <v>800</v>
      </c>
      <c r="I1377" s="100"/>
      <c r="J1377" s="190">
        <f t="shared" ref="J1377:J1378" si="326">SUM(H1377*I1377)</f>
        <v>0</v>
      </c>
      <c r="K1377" s="101"/>
      <c r="L1377" s="21"/>
      <c r="M1377" s="102" t="s">
        <v>0</v>
      </c>
      <c r="N1377" s="103" t="s">
        <v>24</v>
      </c>
      <c r="O1377" s="104">
        <v>0</v>
      </c>
      <c r="P1377" s="104">
        <f t="shared" si="313"/>
        <v>0</v>
      </c>
      <c r="Q1377" s="104">
        <v>0</v>
      </c>
      <c r="R1377" s="104">
        <f t="shared" si="314"/>
        <v>0</v>
      </c>
      <c r="S1377" s="104">
        <v>0</v>
      </c>
      <c r="T1377" s="105">
        <f t="shared" si="315"/>
        <v>0</v>
      </c>
      <c r="U1377" s="20"/>
      <c r="V1377" s="20"/>
      <c r="W1377" s="20"/>
      <c r="X1377" s="20"/>
      <c r="Y1377" s="20"/>
      <c r="Z1377" s="20"/>
      <c r="AA1377" s="20"/>
      <c r="AB1377" s="20"/>
      <c r="AC1377" s="20"/>
      <c r="AD1377" s="20"/>
      <c r="AE1377" s="20"/>
      <c r="AR1377" s="106" t="s">
        <v>425</v>
      </c>
      <c r="AT1377" s="106" t="s">
        <v>111</v>
      </c>
      <c r="AU1377" s="106" t="s">
        <v>116</v>
      </c>
      <c r="AY1377" s="12" t="s">
        <v>109</v>
      </c>
      <c r="BE1377" s="107">
        <f t="shared" si="316"/>
        <v>0</v>
      </c>
      <c r="BF1377" s="107">
        <f t="shared" si="317"/>
        <v>0</v>
      </c>
      <c r="BG1377" s="107">
        <f t="shared" si="318"/>
        <v>0</v>
      </c>
      <c r="BH1377" s="107">
        <f t="shared" si="319"/>
        <v>0</v>
      </c>
      <c r="BI1377" s="107">
        <f t="shared" si="320"/>
        <v>0</v>
      </c>
      <c r="BJ1377" s="12" t="s">
        <v>116</v>
      </c>
      <c r="BK1377" s="107">
        <f t="shared" si="321"/>
        <v>0</v>
      </c>
      <c r="BL1377" s="12" t="s">
        <v>425</v>
      </c>
      <c r="BM1377" s="106" t="s">
        <v>2280</v>
      </c>
    </row>
    <row r="1378" spans="1:65" s="2" customFormat="1" ht="16.5" customHeight="1" x14ac:dyDescent="0.2">
      <c r="A1378" s="20"/>
      <c r="B1378" s="95"/>
      <c r="C1378" s="96">
        <v>441</v>
      </c>
      <c r="D1378" s="136" t="s">
        <v>216</v>
      </c>
      <c r="E1378" s="137" t="s">
        <v>2281</v>
      </c>
      <c r="F1378" s="138" t="s">
        <v>2282</v>
      </c>
      <c r="G1378" s="139" t="s">
        <v>256</v>
      </c>
      <c r="H1378" s="140">
        <v>800</v>
      </c>
      <c r="I1378" s="140"/>
      <c r="J1378" s="140">
        <f t="shared" si="326"/>
        <v>0</v>
      </c>
      <c r="K1378" s="141"/>
      <c r="L1378" s="142"/>
      <c r="M1378" s="143" t="s">
        <v>0</v>
      </c>
      <c r="N1378" s="144" t="s">
        <v>24</v>
      </c>
      <c r="O1378" s="104">
        <v>0</v>
      </c>
      <c r="P1378" s="104">
        <f t="shared" si="313"/>
        <v>0</v>
      </c>
      <c r="Q1378" s="104">
        <v>0</v>
      </c>
      <c r="R1378" s="104">
        <f t="shared" si="314"/>
        <v>0</v>
      </c>
      <c r="S1378" s="104">
        <v>0</v>
      </c>
      <c r="T1378" s="105">
        <f t="shared" si="315"/>
        <v>0</v>
      </c>
      <c r="U1378" s="20"/>
      <c r="V1378" s="20"/>
      <c r="W1378" s="20"/>
      <c r="X1378" s="20"/>
      <c r="Y1378" s="20"/>
      <c r="Z1378" s="20"/>
      <c r="AA1378" s="20"/>
      <c r="AB1378" s="20"/>
      <c r="AC1378" s="20"/>
      <c r="AD1378" s="20"/>
      <c r="AE1378" s="20"/>
      <c r="AR1378" s="106" t="s">
        <v>994</v>
      </c>
      <c r="AT1378" s="106" t="s">
        <v>216</v>
      </c>
      <c r="AU1378" s="106" t="s">
        <v>116</v>
      </c>
      <c r="AY1378" s="12" t="s">
        <v>109</v>
      </c>
      <c r="BE1378" s="107">
        <f t="shared" si="316"/>
        <v>0</v>
      </c>
      <c r="BF1378" s="107">
        <f t="shared" si="317"/>
        <v>0</v>
      </c>
      <c r="BG1378" s="107">
        <f t="shared" si="318"/>
        <v>0</v>
      </c>
      <c r="BH1378" s="107">
        <f t="shared" si="319"/>
        <v>0</v>
      </c>
      <c r="BI1378" s="107">
        <f t="shared" si="320"/>
        <v>0</v>
      </c>
      <c r="BJ1378" s="12" t="s">
        <v>116</v>
      </c>
      <c r="BK1378" s="107">
        <f t="shared" si="321"/>
        <v>0</v>
      </c>
      <c r="BL1378" s="12" t="s">
        <v>425</v>
      </c>
      <c r="BM1378" s="106" t="s">
        <v>2283</v>
      </c>
    </row>
    <row r="1379" spans="1:65" s="2" customFormat="1" ht="33" customHeight="1" x14ac:dyDescent="0.2">
      <c r="A1379" s="20"/>
      <c r="B1379" s="95"/>
      <c r="C1379" s="96">
        <v>442</v>
      </c>
      <c r="D1379" s="96" t="s">
        <v>111</v>
      </c>
      <c r="E1379" s="97" t="s">
        <v>2284</v>
      </c>
      <c r="F1379" s="98" t="s">
        <v>2285</v>
      </c>
      <c r="G1379" s="99" t="s">
        <v>362</v>
      </c>
      <c r="H1379" s="100">
        <v>200</v>
      </c>
      <c r="I1379" s="100"/>
      <c r="J1379" s="190">
        <f t="shared" ref="J1379:J1382" si="327">SUM(H1379*I1379)</f>
        <v>0</v>
      </c>
      <c r="K1379" s="101"/>
      <c r="L1379" s="21"/>
      <c r="M1379" s="102" t="s">
        <v>0</v>
      </c>
      <c r="N1379" s="103" t="s">
        <v>24</v>
      </c>
      <c r="O1379" s="104">
        <v>0</v>
      </c>
      <c r="P1379" s="104">
        <f t="shared" si="313"/>
        <v>0</v>
      </c>
      <c r="Q1379" s="104">
        <v>0</v>
      </c>
      <c r="R1379" s="104">
        <f t="shared" si="314"/>
        <v>0</v>
      </c>
      <c r="S1379" s="104">
        <v>0</v>
      </c>
      <c r="T1379" s="105">
        <f t="shared" si="315"/>
        <v>0</v>
      </c>
      <c r="U1379" s="20"/>
      <c r="V1379" s="20"/>
      <c r="W1379" s="20"/>
      <c r="X1379" s="20"/>
      <c r="Y1379" s="20"/>
      <c r="Z1379" s="20"/>
      <c r="AA1379" s="20"/>
      <c r="AB1379" s="20"/>
      <c r="AC1379" s="20"/>
      <c r="AD1379" s="20"/>
      <c r="AE1379" s="20"/>
      <c r="AR1379" s="106" t="s">
        <v>425</v>
      </c>
      <c r="AT1379" s="106" t="s">
        <v>111</v>
      </c>
      <c r="AU1379" s="106" t="s">
        <v>116</v>
      </c>
      <c r="AY1379" s="12" t="s">
        <v>109</v>
      </c>
      <c r="BE1379" s="107">
        <f t="shared" si="316"/>
        <v>0</v>
      </c>
      <c r="BF1379" s="107">
        <f t="shared" si="317"/>
        <v>0</v>
      </c>
      <c r="BG1379" s="107">
        <f t="shared" si="318"/>
        <v>0</v>
      </c>
      <c r="BH1379" s="107">
        <f t="shared" si="319"/>
        <v>0</v>
      </c>
      <c r="BI1379" s="107">
        <f t="shared" si="320"/>
        <v>0</v>
      </c>
      <c r="BJ1379" s="12" t="s">
        <v>116</v>
      </c>
      <c r="BK1379" s="107">
        <f t="shared" si="321"/>
        <v>0</v>
      </c>
      <c r="BL1379" s="12" t="s">
        <v>425</v>
      </c>
      <c r="BM1379" s="106" t="s">
        <v>2286</v>
      </c>
    </row>
    <row r="1380" spans="1:65" s="2" customFormat="1" ht="24.2" customHeight="1" x14ac:dyDescent="0.2">
      <c r="A1380" s="20"/>
      <c r="B1380" s="95"/>
      <c r="C1380" s="96">
        <v>443</v>
      </c>
      <c r="D1380" s="96" t="s">
        <v>111</v>
      </c>
      <c r="E1380" s="97" t="s">
        <v>2287</v>
      </c>
      <c r="F1380" s="98" t="s">
        <v>2288</v>
      </c>
      <c r="G1380" s="99" t="s">
        <v>256</v>
      </c>
      <c r="H1380" s="100">
        <v>10</v>
      </c>
      <c r="I1380" s="100"/>
      <c r="J1380" s="190">
        <f t="shared" si="327"/>
        <v>0</v>
      </c>
      <c r="K1380" s="101"/>
      <c r="L1380" s="21"/>
      <c r="M1380" s="102" t="s">
        <v>0</v>
      </c>
      <c r="N1380" s="103" t="s">
        <v>24</v>
      </c>
      <c r="O1380" s="104">
        <v>0</v>
      </c>
      <c r="P1380" s="104">
        <f t="shared" si="313"/>
        <v>0</v>
      </c>
      <c r="Q1380" s="104">
        <v>0</v>
      </c>
      <c r="R1380" s="104">
        <f t="shared" si="314"/>
        <v>0</v>
      </c>
      <c r="S1380" s="104">
        <v>0</v>
      </c>
      <c r="T1380" s="105">
        <f t="shared" si="315"/>
        <v>0</v>
      </c>
      <c r="U1380" s="20"/>
      <c r="V1380" s="20"/>
      <c r="W1380" s="20"/>
      <c r="X1380" s="20"/>
      <c r="Y1380" s="20"/>
      <c r="Z1380" s="20"/>
      <c r="AA1380" s="20"/>
      <c r="AB1380" s="20"/>
      <c r="AC1380" s="20"/>
      <c r="AD1380" s="20"/>
      <c r="AE1380" s="20"/>
      <c r="AR1380" s="106" t="s">
        <v>425</v>
      </c>
      <c r="AT1380" s="106" t="s">
        <v>111</v>
      </c>
      <c r="AU1380" s="106" t="s">
        <v>116</v>
      </c>
      <c r="AY1380" s="12" t="s">
        <v>109</v>
      </c>
      <c r="BE1380" s="107">
        <f t="shared" si="316"/>
        <v>0</v>
      </c>
      <c r="BF1380" s="107">
        <f t="shared" si="317"/>
        <v>0</v>
      </c>
      <c r="BG1380" s="107">
        <f t="shared" si="318"/>
        <v>0</v>
      </c>
      <c r="BH1380" s="107">
        <f t="shared" si="319"/>
        <v>0</v>
      </c>
      <c r="BI1380" s="107">
        <f t="shared" si="320"/>
        <v>0</v>
      </c>
      <c r="BJ1380" s="12" t="s">
        <v>116</v>
      </c>
      <c r="BK1380" s="107">
        <f t="shared" si="321"/>
        <v>0</v>
      </c>
      <c r="BL1380" s="12" t="s">
        <v>425</v>
      </c>
      <c r="BM1380" s="106" t="s">
        <v>2289</v>
      </c>
    </row>
    <row r="1381" spans="1:65" s="2" customFormat="1" ht="33" customHeight="1" x14ac:dyDescent="0.2">
      <c r="A1381" s="20"/>
      <c r="B1381" s="95"/>
      <c r="C1381" s="96">
        <v>444</v>
      </c>
      <c r="D1381" s="96" t="s">
        <v>111</v>
      </c>
      <c r="E1381" s="97" t="s">
        <v>2290</v>
      </c>
      <c r="F1381" s="98" t="s">
        <v>2291</v>
      </c>
      <c r="G1381" s="99" t="s">
        <v>256</v>
      </c>
      <c r="H1381" s="100">
        <v>15</v>
      </c>
      <c r="I1381" s="100"/>
      <c r="J1381" s="190">
        <f t="shared" si="327"/>
        <v>0</v>
      </c>
      <c r="K1381" s="101"/>
      <c r="L1381" s="21"/>
      <c r="M1381" s="102" t="s">
        <v>0</v>
      </c>
      <c r="N1381" s="103" t="s">
        <v>24</v>
      </c>
      <c r="O1381" s="104">
        <v>0</v>
      </c>
      <c r="P1381" s="104">
        <f t="shared" si="313"/>
        <v>0</v>
      </c>
      <c r="Q1381" s="104">
        <v>0</v>
      </c>
      <c r="R1381" s="104">
        <f t="shared" si="314"/>
        <v>0</v>
      </c>
      <c r="S1381" s="104">
        <v>0</v>
      </c>
      <c r="T1381" s="105">
        <f t="shared" si="315"/>
        <v>0</v>
      </c>
      <c r="U1381" s="20"/>
      <c r="V1381" s="20"/>
      <c r="W1381" s="20"/>
      <c r="X1381" s="20"/>
      <c r="Y1381" s="20"/>
      <c r="Z1381" s="20"/>
      <c r="AA1381" s="20"/>
      <c r="AB1381" s="20"/>
      <c r="AC1381" s="20"/>
      <c r="AD1381" s="20"/>
      <c r="AE1381" s="20"/>
      <c r="AR1381" s="106" t="s">
        <v>425</v>
      </c>
      <c r="AT1381" s="106" t="s">
        <v>111</v>
      </c>
      <c r="AU1381" s="106" t="s">
        <v>116</v>
      </c>
      <c r="AY1381" s="12" t="s">
        <v>109</v>
      </c>
      <c r="BE1381" s="107">
        <f t="shared" si="316"/>
        <v>0</v>
      </c>
      <c r="BF1381" s="107">
        <f t="shared" si="317"/>
        <v>0</v>
      </c>
      <c r="BG1381" s="107">
        <f t="shared" si="318"/>
        <v>0</v>
      </c>
      <c r="BH1381" s="107">
        <f t="shared" si="319"/>
        <v>0</v>
      </c>
      <c r="BI1381" s="107">
        <f t="shared" si="320"/>
        <v>0</v>
      </c>
      <c r="BJ1381" s="12" t="s">
        <v>116</v>
      </c>
      <c r="BK1381" s="107">
        <f t="shared" si="321"/>
        <v>0</v>
      </c>
      <c r="BL1381" s="12" t="s">
        <v>425</v>
      </c>
      <c r="BM1381" s="106" t="s">
        <v>2292</v>
      </c>
    </row>
    <row r="1382" spans="1:65" s="2" customFormat="1" ht="16.5" customHeight="1" x14ac:dyDescent="0.2">
      <c r="A1382" s="20"/>
      <c r="B1382" s="95"/>
      <c r="C1382" s="96">
        <v>445</v>
      </c>
      <c r="D1382" s="136" t="s">
        <v>216</v>
      </c>
      <c r="E1382" s="137" t="s">
        <v>2293</v>
      </c>
      <c r="F1382" s="138" t="s">
        <v>2294</v>
      </c>
      <c r="G1382" s="139" t="s">
        <v>256</v>
      </c>
      <c r="H1382" s="140">
        <v>15</v>
      </c>
      <c r="I1382" s="140"/>
      <c r="J1382" s="140">
        <f t="shared" si="327"/>
        <v>0</v>
      </c>
      <c r="K1382" s="141"/>
      <c r="L1382" s="142"/>
      <c r="M1382" s="143" t="s">
        <v>0</v>
      </c>
      <c r="N1382" s="144" t="s">
        <v>24</v>
      </c>
      <c r="O1382" s="104">
        <v>0</v>
      </c>
      <c r="P1382" s="104">
        <f t="shared" si="313"/>
        <v>0</v>
      </c>
      <c r="Q1382" s="104">
        <v>0</v>
      </c>
      <c r="R1382" s="104">
        <f t="shared" si="314"/>
        <v>0</v>
      </c>
      <c r="S1382" s="104">
        <v>0</v>
      </c>
      <c r="T1382" s="105">
        <f t="shared" si="315"/>
        <v>0</v>
      </c>
      <c r="U1382" s="20"/>
      <c r="V1382" s="20"/>
      <c r="W1382" s="20"/>
      <c r="X1382" s="20"/>
      <c r="Y1382" s="20"/>
      <c r="Z1382" s="20"/>
      <c r="AA1382" s="20"/>
      <c r="AB1382" s="20"/>
      <c r="AC1382" s="20"/>
      <c r="AD1382" s="20"/>
      <c r="AE1382" s="20"/>
      <c r="AR1382" s="106" t="s">
        <v>994</v>
      </c>
      <c r="AT1382" s="106" t="s">
        <v>216</v>
      </c>
      <c r="AU1382" s="106" t="s">
        <v>116</v>
      </c>
      <c r="AY1382" s="12" t="s">
        <v>109</v>
      </c>
      <c r="BE1382" s="107">
        <f t="shared" si="316"/>
        <v>0</v>
      </c>
      <c r="BF1382" s="107">
        <f t="shared" si="317"/>
        <v>0</v>
      </c>
      <c r="BG1382" s="107">
        <f t="shared" si="318"/>
        <v>0</v>
      </c>
      <c r="BH1382" s="107">
        <f t="shared" si="319"/>
        <v>0</v>
      </c>
      <c r="BI1382" s="107">
        <f t="shared" si="320"/>
        <v>0</v>
      </c>
      <c r="BJ1382" s="12" t="s">
        <v>116</v>
      </c>
      <c r="BK1382" s="107">
        <f t="shared" si="321"/>
        <v>0</v>
      </c>
      <c r="BL1382" s="12" t="s">
        <v>425</v>
      </c>
      <c r="BM1382" s="106" t="s">
        <v>2295</v>
      </c>
    </row>
    <row r="1383" spans="1:65" s="2" customFormat="1" ht="33" customHeight="1" x14ac:dyDescent="0.2">
      <c r="A1383" s="20"/>
      <c r="B1383" s="95"/>
      <c r="C1383" s="96">
        <v>446</v>
      </c>
      <c r="D1383" s="96" t="s">
        <v>111</v>
      </c>
      <c r="E1383" s="97" t="s">
        <v>2296</v>
      </c>
      <c r="F1383" s="98" t="s">
        <v>2297</v>
      </c>
      <c r="G1383" s="99" t="s">
        <v>256</v>
      </c>
      <c r="H1383" s="100">
        <v>16</v>
      </c>
      <c r="I1383" s="100"/>
      <c r="J1383" s="190">
        <f t="shared" ref="J1383:J1384" si="328">SUM(H1383*I1383)</f>
        <v>0</v>
      </c>
      <c r="K1383" s="101"/>
      <c r="L1383" s="21"/>
      <c r="M1383" s="102" t="s">
        <v>0</v>
      </c>
      <c r="N1383" s="103" t="s">
        <v>24</v>
      </c>
      <c r="O1383" s="104">
        <v>0</v>
      </c>
      <c r="P1383" s="104">
        <f t="shared" si="313"/>
        <v>0</v>
      </c>
      <c r="Q1383" s="104">
        <v>0</v>
      </c>
      <c r="R1383" s="104">
        <f t="shared" si="314"/>
        <v>0</v>
      </c>
      <c r="S1383" s="104">
        <v>0</v>
      </c>
      <c r="T1383" s="105">
        <f t="shared" si="315"/>
        <v>0</v>
      </c>
      <c r="U1383" s="20"/>
      <c r="V1383" s="20"/>
      <c r="W1383" s="20"/>
      <c r="X1383" s="20"/>
      <c r="Y1383" s="20"/>
      <c r="Z1383" s="20"/>
      <c r="AA1383" s="20"/>
      <c r="AB1383" s="20"/>
      <c r="AC1383" s="20"/>
      <c r="AD1383" s="20"/>
      <c r="AE1383" s="20"/>
      <c r="AR1383" s="106" t="s">
        <v>425</v>
      </c>
      <c r="AT1383" s="106" t="s">
        <v>111</v>
      </c>
      <c r="AU1383" s="106" t="s">
        <v>116</v>
      </c>
      <c r="AY1383" s="12" t="s">
        <v>109</v>
      </c>
      <c r="BE1383" s="107">
        <f t="shared" si="316"/>
        <v>0</v>
      </c>
      <c r="BF1383" s="107">
        <f t="shared" si="317"/>
        <v>0</v>
      </c>
      <c r="BG1383" s="107">
        <f t="shared" si="318"/>
        <v>0</v>
      </c>
      <c r="BH1383" s="107">
        <f t="shared" si="319"/>
        <v>0</v>
      </c>
      <c r="BI1383" s="107">
        <f t="shared" si="320"/>
        <v>0</v>
      </c>
      <c r="BJ1383" s="12" t="s">
        <v>116</v>
      </c>
      <c r="BK1383" s="107">
        <f t="shared" si="321"/>
        <v>0</v>
      </c>
      <c r="BL1383" s="12" t="s">
        <v>425</v>
      </c>
      <c r="BM1383" s="106" t="s">
        <v>2298</v>
      </c>
    </row>
    <row r="1384" spans="1:65" s="2" customFormat="1" ht="16.5" customHeight="1" x14ac:dyDescent="0.2">
      <c r="A1384" s="20"/>
      <c r="B1384" s="95"/>
      <c r="C1384" s="96">
        <v>447</v>
      </c>
      <c r="D1384" s="136" t="s">
        <v>216</v>
      </c>
      <c r="E1384" s="137" t="s">
        <v>2299</v>
      </c>
      <c r="F1384" s="138" t="s">
        <v>2300</v>
      </c>
      <c r="G1384" s="139" t="s">
        <v>256</v>
      </c>
      <c r="H1384" s="140">
        <v>16</v>
      </c>
      <c r="I1384" s="140"/>
      <c r="J1384" s="140">
        <f t="shared" si="328"/>
        <v>0</v>
      </c>
      <c r="K1384" s="141"/>
      <c r="L1384" s="142"/>
      <c r="M1384" s="143" t="s">
        <v>0</v>
      </c>
      <c r="N1384" s="144" t="s">
        <v>24</v>
      </c>
      <c r="O1384" s="104">
        <v>0</v>
      </c>
      <c r="P1384" s="104">
        <f t="shared" si="313"/>
        <v>0</v>
      </c>
      <c r="Q1384" s="104">
        <v>0</v>
      </c>
      <c r="R1384" s="104">
        <f t="shared" si="314"/>
        <v>0</v>
      </c>
      <c r="S1384" s="104">
        <v>0</v>
      </c>
      <c r="T1384" s="105">
        <f t="shared" si="315"/>
        <v>0</v>
      </c>
      <c r="U1384" s="20"/>
      <c r="V1384" s="20"/>
      <c r="W1384" s="20"/>
      <c r="X1384" s="20"/>
      <c r="Y1384" s="20"/>
      <c r="Z1384" s="20"/>
      <c r="AA1384" s="20"/>
      <c r="AB1384" s="20"/>
      <c r="AC1384" s="20"/>
      <c r="AD1384" s="20"/>
      <c r="AE1384" s="20"/>
      <c r="AR1384" s="106" t="s">
        <v>994</v>
      </c>
      <c r="AT1384" s="106" t="s">
        <v>216</v>
      </c>
      <c r="AU1384" s="106" t="s">
        <v>116</v>
      </c>
      <c r="AY1384" s="12" t="s">
        <v>109</v>
      </c>
      <c r="BE1384" s="107">
        <f t="shared" si="316"/>
        <v>0</v>
      </c>
      <c r="BF1384" s="107">
        <f t="shared" si="317"/>
        <v>0</v>
      </c>
      <c r="BG1384" s="107">
        <f t="shared" si="318"/>
        <v>0</v>
      </c>
      <c r="BH1384" s="107">
        <f t="shared" si="319"/>
        <v>0</v>
      </c>
      <c r="BI1384" s="107">
        <f t="shared" si="320"/>
        <v>0</v>
      </c>
      <c r="BJ1384" s="12" t="s">
        <v>116</v>
      </c>
      <c r="BK1384" s="107">
        <f t="shared" si="321"/>
        <v>0</v>
      </c>
      <c r="BL1384" s="12" t="s">
        <v>425</v>
      </c>
      <c r="BM1384" s="106" t="s">
        <v>2301</v>
      </c>
    </row>
    <row r="1385" spans="1:65" s="2" customFormat="1" ht="33" customHeight="1" x14ac:dyDescent="0.2">
      <c r="A1385" s="20"/>
      <c r="B1385" s="95"/>
      <c r="C1385" s="96">
        <v>448</v>
      </c>
      <c r="D1385" s="96" t="s">
        <v>111</v>
      </c>
      <c r="E1385" s="97" t="s">
        <v>2302</v>
      </c>
      <c r="F1385" s="98" t="s">
        <v>2303</v>
      </c>
      <c r="G1385" s="99" t="s">
        <v>256</v>
      </c>
      <c r="H1385" s="100">
        <v>25</v>
      </c>
      <c r="I1385" s="100"/>
      <c r="J1385" s="190">
        <f t="shared" ref="J1385:J1386" si="329">SUM(H1385*I1385)</f>
        <v>0</v>
      </c>
      <c r="K1385" s="101"/>
      <c r="L1385" s="21"/>
      <c r="M1385" s="102" t="s">
        <v>0</v>
      </c>
      <c r="N1385" s="103" t="s">
        <v>24</v>
      </c>
      <c r="O1385" s="104">
        <v>0</v>
      </c>
      <c r="P1385" s="104">
        <f t="shared" si="313"/>
        <v>0</v>
      </c>
      <c r="Q1385" s="104">
        <v>0</v>
      </c>
      <c r="R1385" s="104">
        <f t="shared" si="314"/>
        <v>0</v>
      </c>
      <c r="S1385" s="104">
        <v>0</v>
      </c>
      <c r="T1385" s="105">
        <f t="shared" si="315"/>
        <v>0</v>
      </c>
      <c r="U1385" s="20"/>
      <c r="V1385" s="20"/>
      <c r="W1385" s="20"/>
      <c r="X1385" s="20"/>
      <c r="Y1385" s="20"/>
      <c r="Z1385" s="20"/>
      <c r="AA1385" s="20"/>
      <c r="AB1385" s="20"/>
      <c r="AC1385" s="20"/>
      <c r="AD1385" s="20"/>
      <c r="AE1385" s="20"/>
      <c r="AR1385" s="106" t="s">
        <v>425</v>
      </c>
      <c r="AT1385" s="106" t="s">
        <v>111</v>
      </c>
      <c r="AU1385" s="106" t="s">
        <v>116</v>
      </c>
      <c r="AY1385" s="12" t="s">
        <v>109</v>
      </c>
      <c r="BE1385" s="107">
        <f t="shared" si="316"/>
        <v>0</v>
      </c>
      <c r="BF1385" s="107">
        <f t="shared" si="317"/>
        <v>0</v>
      </c>
      <c r="BG1385" s="107">
        <f t="shared" si="318"/>
        <v>0</v>
      </c>
      <c r="BH1385" s="107">
        <f t="shared" si="319"/>
        <v>0</v>
      </c>
      <c r="BI1385" s="107">
        <f t="shared" si="320"/>
        <v>0</v>
      </c>
      <c r="BJ1385" s="12" t="s">
        <v>116</v>
      </c>
      <c r="BK1385" s="107">
        <f t="shared" si="321"/>
        <v>0</v>
      </c>
      <c r="BL1385" s="12" t="s">
        <v>425</v>
      </c>
      <c r="BM1385" s="106" t="s">
        <v>2304</v>
      </c>
    </row>
    <row r="1386" spans="1:65" s="2" customFormat="1" ht="16.5" customHeight="1" x14ac:dyDescent="0.2">
      <c r="A1386" s="20"/>
      <c r="B1386" s="95"/>
      <c r="C1386" s="96">
        <v>449</v>
      </c>
      <c r="D1386" s="136" t="s">
        <v>216</v>
      </c>
      <c r="E1386" s="137" t="s">
        <v>2305</v>
      </c>
      <c r="F1386" s="138" t="s">
        <v>2306</v>
      </c>
      <c r="G1386" s="139" t="s">
        <v>256</v>
      </c>
      <c r="H1386" s="140">
        <v>25</v>
      </c>
      <c r="I1386" s="140"/>
      <c r="J1386" s="140">
        <f t="shared" si="329"/>
        <v>0</v>
      </c>
      <c r="K1386" s="141"/>
      <c r="L1386" s="142"/>
      <c r="M1386" s="143" t="s">
        <v>0</v>
      </c>
      <c r="N1386" s="144" t="s">
        <v>24</v>
      </c>
      <c r="O1386" s="104">
        <v>0</v>
      </c>
      <c r="P1386" s="104">
        <f t="shared" si="313"/>
        <v>0</v>
      </c>
      <c r="Q1386" s="104">
        <v>0</v>
      </c>
      <c r="R1386" s="104">
        <f t="shared" si="314"/>
        <v>0</v>
      </c>
      <c r="S1386" s="104">
        <v>0</v>
      </c>
      <c r="T1386" s="105">
        <f t="shared" si="315"/>
        <v>0</v>
      </c>
      <c r="U1386" s="20"/>
      <c r="V1386" s="20"/>
      <c r="W1386" s="20"/>
      <c r="X1386" s="20"/>
      <c r="Y1386" s="20"/>
      <c r="Z1386" s="20"/>
      <c r="AA1386" s="20"/>
      <c r="AB1386" s="20"/>
      <c r="AC1386" s="20"/>
      <c r="AD1386" s="20"/>
      <c r="AE1386" s="20"/>
      <c r="AR1386" s="106" t="s">
        <v>994</v>
      </c>
      <c r="AT1386" s="106" t="s">
        <v>216</v>
      </c>
      <c r="AU1386" s="106" t="s">
        <v>116</v>
      </c>
      <c r="AY1386" s="12" t="s">
        <v>109</v>
      </c>
      <c r="BE1386" s="107">
        <f t="shared" si="316"/>
        <v>0</v>
      </c>
      <c r="BF1386" s="107">
        <f t="shared" si="317"/>
        <v>0</v>
      </c>
      <c r="BG1386" s="107">
        <f t="shared" si="318"/>
        <v>0</v>
      </c>
      <c r="BH1386" s="107">
        <f t="shared" si="319"/>
        <v>0</v>
      </c>
      <c r="BI1386" s="107">
        <f t="shared" si="320"/>
        <v>0</v>
      </c>
      <c r="BJ1386" s="12" t="s">
        <v>116</v>
      </c>
      <c r="BK1386" s="107">
        <f t="shared" si="321"/>
        <v>0</v>
      </c>
      <c r="BL1386" s="12" t="s">
        <v>425</v>
      </c>
      <c r="BM1386" s="106" t="s">
        <v>2307</v>
      </c>
    </row>
    <row r="1387" spans="1:65" s="2" customFormat="1" ht="33" customHeight="1" x14ac:dyDescent="0.2">
      <c r="A1387" s="20"/>
      <c r="B1387" s="95"/>
      <c r="C1387" s="96">
        <v>450</v>
      </c>
      <c r="D1387" s="96" t="s">
        <v>111</v>
      </c>
      <c r="E1387" s="97" t="s">
        <v>2308</v>
      </c>
      <c r="F1387" s="98" t="s">
        <v>2309</v>
      </c>
      <c r="G1387" s="99" t="s">
        <v>256</v>
      </c>
      <c r="H1387" s="100">
        <v>6</v>
      </c>
      <c r="I1387" s="100"/>
      <c r="J1387" s="190">
        <f t="shared" ref="J1387:J1388" si="330">SUM(H1387*I1387)</f>
        <v>0</v>
      </c>
      <c r="K1387" s="101"/>
      <c r="L1387" s="21"/>
      <c r="M1387" s="102" t="s">
        <v>0</v>
      </c>
      <c r="N1387" s="103" t="s">
        <v>24</v>
      </c>
      <c r="O1387" s="104">
        <v>0</v>
      </c>
      <c r="P1387" s="104">
        <f t="shared" si="313"/>
        <v>0</v>
      </c>
      <c r="Q1387" s="104">
        <v>0</v>
      </c>
      <c r="R1387" s="104">
        <f t="shared" si="314"/>
        <v>0</v>
      </c>
      <c r="S1387" s="104">
        <v>0</v>
      </c>
      <c r="T1387" s="105">
        <f t="shared" si="315"/>
        <v>0</v>
      </c>
      <c r="U1387" s="20"/>
      <c r="V1387" s="20"/>
      <c r="W1387" s="20"/>
      <c r="X1387" s="20"/>
      <c r="Y1387" s="20"/>
      <c r="Z1387" s="20"/>
      <c r="AA1387" s="20"/>
      <c r="AB1387" s="20"/>
      <c r="AC1387" s="20"/>
      <c r="AD1387" s="20"/>
      <c r="AE1387" s="20"/>
      <c r="AR1387" s="106" t="s">
        <v>425</v>
      </c>
      <c r="AT1387" s="106" t="s">
        <v>111</v>
      </c>
      <c r="AU1387" s="106" t="s">
        <v>116</v>
      </c>
      <c r="AY1387" s="12" t="s">
        <v>109</v>
      </c>
      <c r="BE1387" s="107">
        <f t="shared" si="316"/>
        <v>0</v>
      </c>
      <c r="BF1387" s="107">
        <f t="shared" si="317"/>
        <v>0</v>
      </c>
      <c r="BG1387" s="107">
        <f t="shared" si="318"/>
        <v>0</v>
      </c>
      <c r="BH1387" s="107">
        <f t="shared" si="319"/>
        <v>0</v>
      </c>
      <c r="BI1387" s="107">
        <f t="shared" si="320"/>
        <v>0</v>
      </c>
      <c r="BJ1387" s="12" t="s">
        <v>116</v>
      </c>
      <c r="BK1387" s="107">
        <f t="shared" si="321"/>
        <v>0</v>
      </c>
      <c r="BL1387" s="12" t="s">
        <v>425</v>
      </c>
      <c r="BM1387" s="106" t="s">
        <v>2310</v>
      </c>
    </row>
    <row r="1388" spans="1:65" s="2" customFormat="1" ht="21.75" customHeight="1" x14ac:dyDescent="0.2">
      <c r="A1388" s="20"/>
      <c r="B1388" s="95"/>
      <c r="C1388" s="96">
        <v>451</v>
      </c>
      <c r="D1388" s="136" t="s">
        <v>216</v>
      </c>
      <c r="E1388" s="137" t="s">
        <v>2311</v>
      </c>
      <c r="F1388" s="138" t="s">
        <v>2312</v>
      </c>
      <c r="G1388" s="139" t="s">
        <v>256</v>
      </c>
      <c r="H1388" s="140">
        <v>6</v>
      </c>
      <c r="I1388" s="140"/>
      <c r="J1388" s="140">
        <f t="shared" si="330"/>
        <v>0</v>
      </c>
      <c r="K1388" s="141"/>
      <c r="L1388" s="142"/>
      <c r="M1388" s="143" t="s">
        <v>0</v>
      </c>
      <c r="N1388" s="144" t="s">
        <v>24</v>
      </c>
      <c r="O1388" s="104">
        <v>0</v>
      </c>
      <c r="P1388" s="104">
        <f t="shared" si="313"/>
        <v>0</v>
      </c>
      <c r="Q1388" s="104">
        <v>0</v>
      </c>
      <c r="R1388" s="104">
        <f t="shared" si="314"/>
        <v>0</v>
      </c>
      <c r="S1388" s="104">
        <v>0</v>
      </c>
      <c r="T1388" s="105">
        <f t="shared" si="315"/>
        <v>0</v>
      </c>
      <c r="U1388" s="20"/>
      <c r="V1388" s="20"/>
      <c r="W1388" s="20"/>
      <c r="X1388" s="20"/>
      <c r="Y1388" s="20"/>
      <c r="Z1388" s="20"/>
      <c r="AA1388" s="20"/>
      <c r="AB1388" s="20"/>
      <c r="AC1388" s="20"/>
      <c r="AD1388" s="20"/>
      <c r="AE1388" s="20"/>
      <c r="AR1388" s="106" t="s">
        <v>994</v>
      </c>
      <c r="AT1388" s="106" t="s">
        <v>216</v>
      </c>
      <c r="AU1388" s="106" t="s">
        <v>116</v>
      </c>
      <c r="AY1388" s="12" t="s">
        <v>109</v>
      </c>
      <c r="BE1388" s="107">
        <f t="shared" si="316"/>
        <v>0</v>
      </c>
      <c r="BF1388" s="107">
        <f t="shared" si="317"/>
        <v>0</v>
      </c>
      <c r="BG1388" s="107">
        <f t="shared" si="318"/>
        <v>0</v>
      </c>
      <c r="BH1388" s="107">
        <f t="shared" si="319"/>
        <v>0</v>
      </c>
      <c r="BI1388" s="107">
        <f t="shared" si="320"/>
        <v>0</v>
      </c>
      <c r="BJ1388" s="12" t="s">
        <v>116</v>
      </c>
      <c r="BK1388" s="107">
        <f t="shared" si="321"/>
        <v>0</v>
      </c>
      <c r="BL1388" s="12" t="s">
        <v>425</v>
      </c>
      <c r="BM1388" s="106" t="s">
        <v>2313</v>
      </c>
    </row>
    <row r="1389" spans="1:65" s="2" customFormat="1" ht="24.2" customHeight="1" x14ac:dyDescent="0.2">
      <c r="A1389" s="20"/>
      <c r="B1389" s="95"/>
      <c r="C1389" s="96">
        <v>452</v>
      </c>
      <c r="D1389" s="96" t="s">
        <v>111</v>
      </c>
      <c r="E1389" s="97" t="s">
        <v>2314</v>
      </c>
      <c r="F1389" s="98" t="s">
        <v>2315</v>
      </c>
      <c r="G1389" s="99" t="s">
        <v>256</v>
      </c>
      <c r="H1389" s="100">
        <v>3</v>
      </c>
      <c r="I1389" s="100"/>
      <c r="J1389" s="190">
        <f t="shared" ref="J1389:J1390" si="331">SUM(H1389*I1389)</f>
        <v>0</v>
      </c>
      <c r="K1389" s="101"/>
      <c r="L1389" s="21"/>
      <c r="M1389" s="102" t="s">
        <v>0</v>
      </c>
      <c r="N1389" s="103" t="s">
        <v>24</v>
      </c>
      <c r="O1389" s="104">
        <v>0</v>
      </c>
      <c r="P1389" s="104">
        <f t="shared" si="313"/>
        <v>0</v>
      </c>
      <c r="Q1389" s="104">
        <v>0</v>
      </c>
      <c r="R1389" s="104">
        <f t="shared" si="314"/>
        <v>0</v>
      </c>
      <c r="S1389" s="104">
        <v>0</v>
      </c>
      <c r="T1389" s="105">
        <f t="shared" si="315"/>
        <v>0</v>
      </c>
      <c r="U1389" s="20"/>
      <c r="V1389" s="20"/>
      <c r="W1389" s="20"/>
      <c r="X1389" s="20"/>
      <c r="Y1389" s="20"/>
      <c r="Z1389" s="20"/>
      <c r="AA1389" s="20"/>
      <c r="AB1389" s="20"/>
      <c r="AC1389" s="20"/>
      <c r="AD1389" s="20"/>
      <c r="AE1389" s="20"/>
      <c r="AR1389" s="106" t="s">
        <v>425</v>
      </c>
      <c r="AT1389" s="106" t="s">
        <v>111</v>
      </c>
      <c r="AU1389" s="106" t="s">
        <v>116</v>
      </c>
      <c r="AY1389" s="12" t="s">
        <v>109</v>
      </c>
      <c r="BE1389" s="107">
        <f t="shared" si="316"/>
        <v>0</v>
      </c>
      <c r="BF1389" s="107">
        <f t="shared" si="317"/>
        <v>0</v>
      </c>
      <c r="BG1389" s="107">
        <f t="shared" si="318"/>
        <v>0</v>
      </c>
      <c r="BH1389" s="107">
        <f t="shared" si="319"/>
        <v>0</v>
      </c>
      <c r="BI1389" s="107">
        <f t="shared" si="320"/>
        <v>0</v>
      </c>
      <c r="BJ1389" s="12" t="s">
        <v>116</v>
      </c>
      <c r="BK1389" s="107">
        <f t="shared" si="321"/>
        <v>0</v>
      </c>
      <c r="BL1389" s="12" t="s">
        <v>425</v>
      </c>
      <c r="BM1389" s="106" t="s">
        <v>2316</v>
      </c>
    </row>
    <row r="1390" spans="1:65" s="2" customFormat="1" ht="16.5" customHeight="1" x14ac:dyDescent="0.2">
      <c r="A1390" s="20"/>
      <c r="B1390" s="95"/>
      <c r="C1390" s="96">
        <v>453</v>
      </c>
      <c r="D1390" s="136" t="s">
        <v>216</v>
      </c>
      <c r="E1390" s="137" t="s">
        <v>2317</v>
      </c>
      <c r="F1390" s="138" t="s">
        <v>2318</v>
      </c>
      <c r="G1390" s="139" t="s">
        <v>256</v>
      </c>
      <c r="H1390" s="140">
        <v>3</v>
      </c>
      <c r="I1390" s="140"/>
      <c r="J1390" s="140">
        <f t="shared" si="331"/>
        <v>0</v>
      </c>
      <c r="K1390" s="141"/>
      <c r="L1390" s="142"/>
      <c r="M1390" s="143" t="s">
        <v>0</v>
      </c>
      <c r="N1390" s="144" t="s">
        <v>24</v>
      </c>
      <c r="O1390" s="104">
        <v>0</v>
      </c>
      <c r="P1390" s="104">
        <f t="shared" si="313"/>
        <v>0</v>
      </c>
      <c r="Q1390" s="104">
        <v>0</v>
      </c>
      <c r="R1390" s="104">
        <f t="shared" si="314"/>
        <v>0</v>
      </c>
      <c r="S1390" s="104">
        <v>0</v>
      </c>
      <c r="T1390" s="105">
        <f t="shared" si="315"/>
        <v>0</v>
      </c>
      <c r="U1390" s="20"/>
      <c r="V1390" s="20"/>
      <c r="W1390" s="20"/>
      <c r="X1390" s="20"/>
      <c r="Y1390" s="20"/>
      <c r="Z1390" s="20"/>
      <c r="AA1390" s="20"/>
      <c r="AB1390" s="20"/>
      <c r="AC1390" s="20"/>
      <c r="AD1390" s="20"/>
      <c r="AE1390" s="20"/>
      <c r="AR1390" s="106" t="s">
        <v>994</v>
      </c>
      <c r="AT1390" s="106" t="s">
        <v>216</v>
      </c>
      <c r="AU1390" s="106" t="s">
        <v>116</v>
      </c>
      <c r="AY1390" s="12" t="s">
        <v>109</v>
      </c>
      <c r="BE1390" s="107">
        <f t="shared" si="316"/>
        <v>0</v>
      </c>
      <c r="BF1390" s="107">
        <f t="shared" si="317"/>
        <v>0</v>
      </c>
      <c r="BG1390" s="107">
        <f t="shared" si="318"/>
        <v>0</v>
      </c>
      <c r="BH1390" s="107">
        <f t="shared" si="319"/>
        <v>0</v>
      </c>
      <c r="BI1390" s="107">
        <f t="shared" si="320"/>
        <v>0</v>
      </c>
      <c r="BJ1390" s="12" t="s">
        <v>116</v>
      </c>
      <c r="BK1390" s="107">
        <f t="shared" si="321"/>
        <v>0</v>
      </c>
      <c r="BL1390" s="12" t="s">
        <v>425</v>
      </c>
      <c r="BM1390" s="106" t="s">
        <v>2319</v>
      </c>
    </row>
    <row r="1391" spans="1:65" s="2" customFormat="1" ht="16.5" customHeight="1" x14ac:dyDescent="0.2">
      <c r="A1391" s="20"/>
      <c r="B1391" s="95"/>
      <c r="C1391" s="96">
        <v>454</v>
      </c>
      <c r="D1391" s="96" t="s">
        <v>111</v>
      </c>
      <c r="E1391" s="97" t="s">
        <v>2320</v>
      </c>
      <c r="F1391" s="98" t="s">
        <v>2321</v>
      </c>
      <c r="G1391" s="99" t="s">
        <v>256</v>
      </c>
      <c r="H1391" s="100">
        <v>10</v>
      </c>
      <c r="I1391" s="100"/>
      <c r="J1391" s="190">
        <f t="shared" ref="J1391:J1392" si="332">SUM(H1391*I1391)</f>
        <v>0</v>
      </c>
      <c r="K1391" s="101"/>
      <c r="L1391" s="21"/>
      <c r="M1391" s="102" t="s">
        <v>0</v>
      </c>
      <c r="N1391" s="103" t="s">
        <v>24</v>
      </c>
      <c r="O1391" s="104">
        <v>0</v>
      </c>
      <c r="P1391" s="104">
        <f t="shared" si="313"/>
        <v>0</v>
      </c>
      <c r="Q1391" s="104">
        <v>0</v>
      </c>
      <c r="R1391" s="104">
        <f t="shared" si="314"/>
        <v>0</v>
      </c>
      <c r="S1391" s="104">
        <v>0</v>
      </c>
      <c r="T1391" s="105">
        <f t="shared" si="315"/>
        <v>0</v>
      </c>
      <c r="U1391" s="20"/>
      <c r="V1391" s="20"/>
      <c r="W1391" s="20"/>
      <c r="X1391" s="20"/>
      <c r="Y1391" s="20"/>
      <c r="Z1391" s="20"/>
      <c r="AA1391" s="20"/>
      <c r="AB1391" s="20"/>
      <c r="AC1391" s="20"/>
      <c r="AD1391" s="20"/>
      <c r="AE1391" s="20"/>
      <c r="AR1391" s="106" t="s">
        <v>425</v>
      </c>
      <c r="AT1391" s="106" t="s">
        <v>111</v>
      </c>
      <c r="AU1391" s="106" t="s">
        <v>116</v>
      </c>
      <c r="AY1391" s="12" t="s">
        <v>109</v>
      </c>
      <c r="BE1391" s="107">
        <f t="shared" si="316"/>
        <v>0</v>
      </c>
      <c r="BF1391" s="107">
        <f t="shared" si="317"/>
        <v>0</v>
      </c>
      <c r="BG1391" s="107">
        <f t="shared" si="318"/>
        <v>0</v>
      </c>
      <c r="BH1391" s="107">
        <f t="shared" si="319"/>
        <v>0</v>
      </c>
      <c r="BI1391" s="107">
        <f t="shared" si="320"/>
        <v>0</v>
      </c>
      <c r="BJ1391" s="12" t="s">
        <v>116</v>
      </c>
      <c r="BK1391" s="107">
        <f t="shared" si="321"/>
        <v>0</v>
      </c>
      <c r="BL1391" s="12" t="s">
        <v>425</v>
      </c>
      <c r="BM1391" s="106" t="s">
        <v>2322</v>
      </c>
    </row>
    <row r="1392" spans="1:65" s="2" customFormat="1" ht="21.75" customHeight="1" x14ac:dyDescent="0.2">
      <c r="A1392" s="20"/>
      <c r="B1392" s="95"/>
      <c r="C1392" s="96">
        <v>455</v>
      </c>
      <c r="D1392" s="136" t="s">
        <v>216</v>
      </c>
      <c r="E1392" s="137" t="s">
        <v>2323</v>
      </c>
      <c r="F1392" s="138" t="s">
        <v>2324</v>
      </c>
      <c r="G1392" s="139" t="s">
        <v>256</v>
      </c>
      <c r="H1392" s="140">
        <v>10</v>
      </c>
      <c r="I1392" s="140"/>
      <c r="J1392" s="140">
        <f t="shared" si="332"/>
        <v>0</v>
      </c>
      <c r="K1392" s="141"/>
      <c r="L1392" s="142"/>
      <c r="M1392" s="143" t="s">
        <v>0</v>
      </c>
      <c r="N1392" s="144" t="s">
        <v>24</v>
      </c>
      <c r="O1392" s="104">
        <v>0</v>
      </c>
      <c r="P1392" s="104">
        <f t="shared" si="313"/>
        <v>0</v>
      </c>
      <c r="Q1392" s="104">
        <v>0</v>
      </c>
      <c r="R1392" s="104">
        <f t="shared" si="314"/>
        <v>0</v>
      </c>
      <c r="S1392" s="104">
        <v>0</v>
      </c>
      <c r="T1392" s="105">
        <f t="shared" si="315"/>
        <v>0</v>
      </c>
      <c r="U1392" s="20"/>
      <c r="V1392" s="20"/>
      <c r="W1392" s="20"/>
      <c r="X1392" s="20"/>
      <c r="Y1392" s="20"/>
      <c r="Z1392" s="20"/>
      <c r="AA1392" s="20"/>
      <c r="AB1392" s="20"/>
      <c r="AC1392" s="20"/>
      <c r="AD1392" s="20"/>
      <c r="AE1392" s="20"/>
      <c r="AR1392" s="106" t="s">
        <v>994</v>
      </c>
      <c r="AT1392" s="106" t="s">
        <v>216</v>
      </c>
      <c r="AU1392" s="106" t="s">
        <v>116</v>
      </c>
      <c r="AY1392" s="12" t="s">
        <v>109</v>
      </c>
      <c r="BE1392" s="107">
        <f t="shared" si="316"/>
        <v>0</v>
      </c>
      <c r="BF1392" s="107">
        <f t="shared" si="317"/>
        <v>0</v>
      </c>
      <c r="BG1392" s="107">
        <f t="shared" si="318"/>
        <v>0</v>
      </c>
      <c r="BH1392" s="107">
        <f t="shared" si="319"/>
        <v>0</v>
      </c>
      <c r="BI1392" s="107">
        <f t="shared" si="320"/>
        <v>0</v>
      </c>
      <c r="BJ1392" s="12" t="s">
        <v>116</v>
      </c>
      <c r="BK1392" s="107">
        <f t="shared" si="321"/>
        <v>0</v>
      </c>
      <c r="BL1392" s="12" t="s">
        <v>425</v>
      </c>
      <c r="BM1392" s="106" t="s">
        <v>2325</v>
      </c>
    </row>
    <row r="1393" spans="1:65" s="2" customFormat="1" ht="16.5" customHeight="1" x14ac:dyDescent="0.2">
      <c r="A1393" s="20"/>
      <c r="B1393" s="95"/>
      <c r="C1393" s="96">
        <v>456</v>
      </c>
      <c r="D1393" s="96" t="s">
        <v>111</v>
      </c>
      <c r="E1393" s="97" t="s">
        <v>2326</v>
      </c>
      <c r="F1393" s="98" t="s">
        <v>2327</v>
      </c>
      <c r="G1393" s="99" t="s">
        <v>256</v>
      </c>
      <c r="H1393" s="100">
        <v>80</v>
      </c>
      <c r="I1393" s="100"/>
      <c r="J1393" s="190">
        <f t="shared" ref="J1393:J1394" si="333">SUM(H1393*I1393)</f>
        <v>0</v>
      </c>
      <c r="K1393" s="101"/>
      <c r="L1393" s="21"/>
      <c r="M1393" s="102" t="s">
        <v>0</v>
      </c>
      <c r="N1393" s="103" t="s">
        <v>24</v>
      </c>
      <c r="O1393" s="104">
        <v>0</v>
      </c>
      <c r="P1393" s="104">
        <f t="shared" si="313"/>
        <v>0</v>
      </c>
      <c r="Q1393" s="104">
        <v>0</v>
      </c>
      <c r="R1393" s="104">
        <f t="shared" si="314"/>
        <v>0</v>
      </c>
      <c r="S1393" s="104">
        <v>0</v>
      </c>
      <c r="T1393" s="105">
        <f t="shared" si="315"/>
        <v>0</v>
      </c>
      <c r="U1393" s="20"/>
      <c r="V1393" s="20"/>
      <c r="W1393" s="20"/>
      <c r="X1393" s="20"/>
      <c r="Y1393" s="20"/>
      <c r="Z1393" s="20"/>
      <c r="AA1393" s="20"/>
      <c r="AB1393" s="20"/>
      <c r="AC1393" s="20"/>
      <c r="AD1393" s="20"/>
      <c r="AE1393" s="20"/>
      <c r="AR1393" s="106" t="s">
        <v>425</v>
      </c>
      <c r="AT1393" s="106" t="s">
        <v>111</v>
      </c>
      <c r="AU1393" s="106" t="s">
        <v>116</v>
      </c>
      <c r="AY1393" s="12" t="s">
        <v>109</v>
      </c>
      <c r="BE1393" s="107">
        <f t="shared" si="316"/>
        <v>0</v>
      </c>
      <c r="BF1393" s="107">
        <f t="shared" si="317"/>
        <v>0</v>
      </c>
      <c r="BG1393" s="107">
        <f t="shared" si="318"/>
        <v>0</v>
      </c>
      <c r="BH1393" s="107">
        <f t="shared" si="319"/>
        <v>0</v>
      </c>
      <c r="BI1393" s="107">
        <f t="shared" si="320"/>
        <v>0</v>
      </c>
      <c r="BJ1393" s="12" t="s">
        <v>116</v>
      </c>
      <c r="BK1393" s="107">
        <f t="shared" si="321"/>
        <v>0</v>
      </c>
      <c r="BL1393" s="12" t="s">
        <v>425</v>
      </c>
      <c r="BM1393" s="106" t="s">
        <v>2328</v>
      </c>
    </row>
    <row r="1394" spans="1:65" s="2" customFormat="1" ht="24.2" customHeight="1" x14ac:dyDescent="0.2">
      <c r="A1394" s="20"/>
      <c r="B1394" s="95"/>
      <c r="C1394" s="96">
        <v>457</v>
      </c>
      <c r="D1394" s="136" t="s">
        <v>216</v>
      </c>
      <c r="E1394" s="137" t="s">
        <v>2329</v>
      </c>
      <c r="F1394" s="138" t="s">
        <v>2330</v>
      </c>
      <c r="G1394" s="139" t="s">
        <v>256</v>
      </c>
      <c r="H1394" s="140">
        <v>80</v>
      </c>
      <c r="I1394" s="140"/>
      <c r="J1394" s="140">
        <f t="shared" si="333"/>
        <v>0</v>
      </c>
      <c r="K1394" s="141"/>
      <c r="L1394" s="142"/>
      <c r="M1394" s="143" t="s">
        <v>0</v>
      </c>
      <c r="N1394" s="144" t="s">
        <v>24</v>
      </c>
      <c r="O1394" s="104">
        <v>0</v>
      </c>
      <c r="P1394" s="104">
        <f t="shared" si="313"/>
        <v>0</v>
      </c>
      <c r="Q1394" s="104">
        <v>0</v>
      </c>
      <c r="R1394" s="104">
        <f t="shared" si="314"/>
        <v>0</v>
      </c>
      <c r="S1394" s="104">
        <v>0</v>
      </c>
      <c r="T1394" s="105">
        <f t="shared" si="315"/>
        <v>0</v>
      </c>
      <c r="U1394" s="20"/>
      <c r="V1394" s="20"/>
      <c r="W1394" s="20"/>
      <c r="X1394" s="20"/>
      <c r="Y1394" s="20"/>
      <c r="Z1394" s="20"/>
      <c r="AA1394" s="20"/>
      <c r="AB1394" s="20"/>
      <c r="AC1394" s="20"/>
      <c r="AD1394" s="20"/>
      <c r="AE1394" s="20"/>
      <c r="AR1394" s="106" t="s">
        <v>994</v>
      </c>
      <c r="AT1394" s="106" t="s">
        <v>216</v>
      </c>
      <c r="AU1394" s="106" t="s">
        <v>116</v>
      </c>
      <c r="AY1394" s="12" t="s">
        <v>109</v>
      </c>
      <c r="BE1394" s="107">
        <f t="shared" si="316"/>
        <v>0</v>
      </c>
      <c r="BF1394" s="107">
        <f t="shared" si="317"/>
        <v>0</v>
      </c>
      <c r="BG1394" s="107">
        <f t="shared" si="318"/>
        <v>0</v>
      </c>
      <c r="BH1394" s="107">
        <f t="shared" si="319"/>
        <v>0</v>
      </c>
      <c r="BI1394" s="107">
        <f t="shared" si="320"/>
        <v>0</v>
      </c>
      <c r="BJ1394" s="12" t="s">
        <v>116</v>
      </c>
      <c r="BK1394" s="107">
        <f t="shared" si="321"/>
        <v>0</v>
      </c>
      <c r="BL1394" s="12" t="s">
        <v>425</v>
      </c>
      <c r="BM1394" s="106" t="s">
        <v>2331</v>
      </c>
    </row>
    <row r="1395" spans="1:65" s="2" customFormat="1" ht="33" customHeight="1" x14ac:dyDescent="0.2">
      <c r="A1395" s="20"/>
      <c r="B1395" s="95"/>
      <c r="C1395" s="96">
        <v>458</v>
      </c>
      <c r="D1395" s="96" t="s">
        <v>111</v>
      </c>
      <c r="E1395" s="97" t="s">
        <v>2332</v>
      </c>
      <c r="F1395" s="98" t="s">
        <v>2333</v>
      </c>
      <c r="G1395" s="99" t="s">
        <v>256</v>
      </c>
      <c r="H1395" s="100">
        <v>120</v>
      </c>
      <c r="I1395" s="100"/>
      <c r="J1395" s="190">
        <f t="shared" ref="J1395:J1396" si="334">SUM(H1395*I1395)</f>
        <v>0</v>
      </c>
      <c r="K1395" s="101"/>
      <c r="L1395" s="21"/>
      <c r="M1395" s="102" t="s">
        <v>0</v>
      </c>
      <c r="N1395" s="103" t="s">
        <v>24</v>
      </c>
      <c r="O1395" s="104">
        <v>0</v>
      </c>
      <c r="P1395" s="104">
        <f t="shared" si="313"/>
        <v>0</v>
      </c>
      <c r="Q1395" s="104">
        <v>0</v>
      </c>
      <c r="R1395" s="104">
        <f t="shared" si="314"/>
        <v>0</v>
      </c>
      <c r="S1395" s="104">
        <v>0</v>
      </c>
      <c r="T1395" s="105">
        <f t="shared" si="315"/>
        <v>0</v>
      </c>
      <c r="U1395" s="20"/>
      <c r="V1395" s="20"/>
      <c r="W1395" s="20"/>
      <c r="X1395" s="20"/>
      <c r="Y1395" s="20"/>
      <c r="Z1395" s="20"/>
      <c r="AA1395" s="20"/>
      <c r="AB1395" s="20"/>
      <c r="AC1395" s="20"/>
      <c r="AD1395" s="20"/>
      <c r="AE1395" s="20"/>
      <c r="AR1395" s="106" t="s">
        <v>425</v>
      </c>
      <c r="AT1395" s="106" t="s">
        <v>111</v>
      </c>
      <c r="AU1395" s="106" t="s">
        <v>116</v>
      </c>
      <c r="AY1395" s="12" t="s">
        <v>109</v>
      </c>
      <c r="BE1395" s="107">
        <f t="shared" si="316"/>
        <v>0</v>
      </c>
      <c r="BF1395" s="107">
        <f t="shared" si="317"/>
        <v>0</v>
      </c>
      <c r="BG1395" s="107">
        <f t="shared" si="318"/>
        <v>0</v>
      </c>
      <c r="BH1395" s="107">
        <f t="shared" si="319"/>
        <v>0</v>
      </c>
      <c r="BI1395" s="107">
        <f t="shared" si="320"/>
        <v>0</v>
      </c>
      <c r="BJ1395" s="12" t="s">
        <v>116</v>
      </c>
      <c r="BK1395" s="107">
        <f t="shared" si="321"/>
        <v>0</v>
      </c>
      <c r="BL1395" s="12" t="s">
        <v>425</v>
      </c>
      <c r="BM1395" s="106" t="s">
        <v>2334</v>
      </c>
    </row>
    <row r="1396" spans="1:65" s="2" customFormat="1" ht="16.5" customHeight="1" x14ac:dyDescent="0.2">
      <c r="A1396" s="20"/>
      <c r="B1396" s="95"/>
      <c r="C1396" s="96">
        <v>459</v>
      </c>
      <c r="D1396" s="136" t="s">
        <v>216</v>
      </c>
      <c r="E1396" s="137" t="s">
        <v>2335</v>
      </c>
      <c r="F1396" s="138" t="s">
        <v>2336</v>
      </c>
      <c r="G1396" s="139" t="s">
        <v>256</v>
      </c>
      <c r="H1396" s="140">
        <v>120</v>
      </c>
      <c r="I1396" s="140"/>
      <c r="J1396" s="140">
        <f t="shared" si="334"/>
        <v>0</v>
      </c>
      <c r="K1396" s="141"/>
      <c r="L1396" s="142"/>
      <c r="M1396" s="143" t="s">
        <v>0</v>
      </c>
      <c r="N1396" s="144" t="s">
        <v>24</v>
      </c>
      <c r="O1396" s="104">
        <v>0</v>
      </c>
      <c r="P1396" s="104">
        <f t="shared" si="313"/>
        <v>0</v>
      </c>
      <c r="Q1396" s="104">
        <v>0</v>
      </c>
      <c r="R1396" s="104">
        <f t="shared" si="314"/>
        <v>0</v>
      </c>
      <c r="S1396" s="104">
        <v>0</v>
      </c>
      <c r="T1396" s="105">
        <f t="shared" si="315"/>
        <v>0</v>
      </c>
      <c r="U1396" s="20"/>
      <c r="V1396" s="20"/>
      <c r="W1396" s="20"/>
      <c r="X1396" s="20"/>
      <c r="Y1396" s="20"/>
      <c r="Z1396" s="20"/>
      <c r="AA1396" s="20"/>
      <c r="AB1396" s="20"/>
      <c r="AC1396" s="20"/>
      <c r="AD1396" s="20"/>
      <c r="AE1396" s="20"/>
      <c r="AR1396" s="106" t="s">
        <v>994</v>
      </c>
      <c r="AT1396" s="106" t="s">
        <v>216</v>
      </c>
      <c r="AU1396" s="106" t="s">
        <v>116</v>
      </c>
      <c r="AY1396" s="12" t="s">
        <v>109</v>
      </c>
      <c r="BE1396" s="107">
        <f t="shared" si="316"/>
        <v>0</v>
      </c>
      <c r="BF1396" s="107">
        <f t="shared" si="317"/>
        <v>0</v>
      </c>
      <c r="BG1396" s="107">
        <f t="shared" si="318"/>
        <v>0</v>
      </c>
      <c r="BH1396" s="107">
        <f t="shared" si="319"/>
        <v>0</v>
      </c>
      <c r="BI1396" s="107">
        <f t="shared" si="320"/>
        <v>0</v>
      </c>
      <c r="BJ1396" s="12" t="s">
        <v>116</v>
      </c>
      <c r="BK1396" s="107">
        <f t="shared" si="321"/>
        <v>0</v>
      </c>
      <c r="BL1396" s="12" t="s">
        <v>425</v>
      </c>
      <c r="BM1396" s="106" t="s">
        <v>2337</v>
      </c>
    </row>
    <row r="1397" spans="1:65" s="2" customFormat="1" ht="24.2" customHeight="1" x14ac:dyDescent="0.2">
      <c r="A1397" s="20"/>
      <c r="B1397" s="95"/>
      <c r="C1397" s="96">
        <v>460</v>
      </c>
      <c r="D1397" s="96" t="s">
        <v>111</v>
      </c>
      <c r="E1397" s="97" t="s">
        <v>2338</v>
      </c>
      <c r="F1397" s="98" t="s">
        <v>2339</v>
      </c>
      <c r="G1397" s="99" t="s">
        <v>256</v>
      </c>
      <c r="H1397" s="100">
        <v>180</v>
      </c>
      <c r="I1397" s="100"/>
      <c r="J1397" s="190">
        <f t="shared" ref="J1397:J1398" si="335">SUM(H1397*I1397)</f>
        <v>0</v>
      </c>
      <c r="K1397" s="101"/>
      <c r="L1397" s="21"/>
      <c r="M1397" s="102" t="s">
        <v>0</v>
      </c>
      <c r="N1397" s="103" t="s">
        <v>24</v>
      </c>
      <c r="O1397" s="104">
        <v>0</v>
      </c>
      <c r="P1397" s="104">
        <f t="shared" ref="P1397:P1417" si="336">O1397*H1397</f>
        <v>0</v>
      </c>
      <c r="Q1397" s="104">
        <v>0</v>
      </c>
      <c r="R1397" s="104">
        <f t="shared" ref="R1397:R1417" si="337">Q1397*H1397</f>
        <v>0</v>
      </c>
      <c r="S1397" s="104">
        <v>0</v>
      </c>
      <c r="T1397" s="105">
        <f t="shared" ref="T1397:T1417" si="338">S1397*H1397</f>
        <v>0</v>
      </c>
      <c r="U1397" s="20"/>
      <c r="V1397" s="20"/>
      <c r="W1397" s="20"/>
      <c r="X1397" s="20"/>
      <c r="Y1397" s="20"/>
      <c r="Z1397" s="20"/>
      <c r="AA1397" s="20"/>
      <c r="AB1397" s="20"/>
      <c r="AC1397" s="20"/>
      <c r="AD1397" s="20"/>
      <c r="AE1397" s="20"/>
      <c r="AR1397" s="106" t="s">
        <v>425</v>
      </c>
      <c r="AT1397" s="106" t="s">
        <v>111</v>
      </c>
      <c r="AU1397" s="106" t="s">
        <v>116</v>
      </c>
      <c r="AY1397" s="12" t="s">
        <v>109</v>
      </c>
      <c r="BE1397" s="107">
        <f t="shared" ref="BE1397:BE1417" si="339">IF(N1397="základná",J1397,0)</f>
        <v>0</v>
      </c>
      <c r="BF1397" s="107">
        <f t="shared" ref="BF1397:BF1417" si="340">IF(N1397="znížená",J1397,0)</f>
        <v>0</v>
      </c>
      <c r="BG1397" s="107">
        <f t="shared" ref="BG1397:BG1417" si="341">IF(N1397="zákl. prenesená",J1397,0)</f>
        <v>0</v>
      </c>
      <c r="BH1397" s="107">
        <f t="shared" ref="BH1397:BH1417" si="342">IF(N1397="zníž. prenesená",J1397,0)</f>
        <v>0</v>
      </c>
      <c r="BI1397" s="107">
        <f t="shared" ref="BI1397:BI1417" si="343">IF(N1397="nulová",J1397,0)</f>
        <v>0</v>
      </c>
      <c r="BJ1397" s="12" t="s">
        <v>116</v>
      </c>
      <c r="BK1397" s="107">
        <f t="shared" ref="BK1397:BK1417" si="344">ROUND(I1397*H1397,2)</f>
        <v>0</v>
      </c>
      <c r="BL1397" s="12" t="s">
        <v>425</v>
      </c>
      <c r="BM1397" s="106" t="s">
        <v>2340</v>
      </c>
    </row>
    <row r="1398" spans="1:65" s="2" customFormat="1" ht="16.5" customHeight="1" x14ac:dyDescent="0.2">
      <c r="A1398" s="20"/>
      <c r="B1398" s="95"/>
      <c r="C1398" s="96">
        <v>461</v>
      </c>
      <c r="D1398" s="136" t="s">
        <v>216</v>
      </c>
      <c r="E1398" s="137" t="s">
        <v>2341</v>
      </c>
      <c r="F1398" s="138" t="s">
        <v>2342</v>
      </c>
      <c r="G1398" s="139" t="s">
        <v>256</v>
      </c>
      <c r="H1398" s="140">
        <v>180</v>
      </c>
      <c r="I1398" s="140"/>
      <c r="J1398" s="140">
        <f t="shared" si="335"/>
        <v>0</v>
      </c>
      <c r="K1398" s="141"/>
      <c r="L1398" s="142"/>
      <c r="M1398" s="143" t="s">
        <v>0</v>
      </c>
      <c r="N1398" s="144" t="s">
        <v>24</v>
      </c>
      <c r="O1398" s="104">
        <v>0</v>
      </c>
      <c r="P1398" s="104">
        <f t="shared" si="336"/>
        <v>0</v>
      </c>
      <c r="Q1398" s="104">
        <v>0</v>
      </c>
      <c r="R1398" s="104">
        <f t="shared" si="337"/>
        <v>0</v>
      </c>
      <c r="S1398" s="104">
        <v>0</v>
      </c>
      <c r="T1398" s="105">
        <f t="shared" si="338"/>
        <v>0</v>
      </c>
      <c r="U1398" s="20"/>
      <c r="V1398" s="20"/>
      <c r="W1398" s="20"/>
      <c r="X1398" s="20"/>
      <c r="Y1398" s="20"/>
      <c r="Z1398" s="20"/>
      <c r="AA1398" s="20"/>
      <c r="AB1398" s="20"/>
      <c r="AC1398" s="20"/>
      <c r="AD1398" s="20"/>
      <c r="AE1398" s="20"/>
      <c r="AR1398" s="106" t="s">
        <v>994</v>
      </c>
      <c r="AT1398" s="106" t="s">
        <v>216</v>
      </c>
      <c r="AU1398" s="106" t="s">
        <v>116</v>
      </c>
      <c r="AY1398" s="12" t="s">
        <v>109</v>
      </c>
      <c r="BE1398" s="107">
        <f t="shared" si="339"/>
        <v>0</v>
      </c>
      <c r="BF1398" s="107">
        <f t="shared" si="340"/>
        <v>0</v>
      </c>
      <c r="BG1398" s="107">
        <f t="shared" si="341"/>
        <v>0</v>
      </c>
      <c r="BH1398" s="107">
        <f t="shared" si="342"/>
        <v>0</v>
      </c>
      <c r="BI1398" s="107">
        <f t="shared" si="343"/>
        <v>0</v>
      </c>
      <c r="BJ1398" s="12" t="s">
        <v>116</v>
      </c>
      <c r="BK1398" s="107">
        <f t="shared" si="344"/>
        <v>0</v>
      </c>
      <c r="BL1398" s="12" t="s">
        <v>425</v>
      </c>
      <c r="BM1398" s="106" t="s">
        <v>2343</v>
      </c>
    </row>
    <row r="1399" spans="1:65" s="2" customFormat="1" ht="33" customHeight="1" x14ac:dyDescent="0.2">
      <c r="A1399" s="20"/>
      <c r="B1399" s="95"/>
      <c r="C1399" s="96">
        <v>462</v>
      </c>
      <c r="D1399" s="96" t="s">
        <v>111</v>
      </c>
      <c r="E1399" s="97" t="s">
        <v>2344</v>
      </c>
      <c r="F1399" s="98" t="s">
        <v>2345</v>
      </c>
      <c r="G1399" s="99" t="s">
        <v>256</v>
      </c>
      <c r="H1399" s="100">
        <v>10</v>
      </c>
      <c r="I1399" s="100"/>
      <c r="J1399" s="190">
        <f t="shared" ref="J1399:J1400" si="345">SUM(H1399*I1399)</f>
        <v>0</v>
      </c>
      <c r="K1399" s="101"/>
      <c r="L1399" s="21"/>
      <c r="M1399" s="102" t="s">
        <v>0</v>
      </c>
      <c r="N1399" s="103" t="s">
        <v>24</v>
      </c>
      <c r="O1399" s="104">
        <v>0</v>
      </c>
      <c r="P1399" s="104">
        <f t="shared" si="336"/>
        <v>0</v>
      </c>
      <c r="Q1399" s="104">
        <v>0</v>
      </c>
      <c r="R1399" s="104">
        <f t="shared" si="337"/>
        <v>0</v>
      </c>
      <c r="S1399" s="104">
        <v>0</v>
      </c>
      <c r="T1399" s="105">
        <f t="shared" si="338"/>
        <v>0</v>
      </c>
      <c r="U1399" s="20"/>
      <c r="V1399" s="20"/>
      <c r="W1399" s="20"/>
      <c r="X1399" s="20"/>
      <c r="Y1399" s="20"/>
      <c r="Z1399" s="20"/>
      <c r="AA1399" s="20"/>
      <c r="AB1399" s="20"/>
      <c r="AC1399" s="20"/>
      <c r="AD1399" s="20"/>
      <c r="AE1399" s="20"/>
      <c r="AR1399" s="106" t="s">
        <v>425</v>
      </c>
      <c r="AT1399" s="106" t="s">
        <v>111</v>
      </c>
      <c r="AU1399" s="106" t="s">
        <v>116</v>
      </c>
      <c r="AY1399" s="12" t="s">
        <v>109</v>
      </c>
      <c r="BE1399" s="107">
        <f t="shared" si="339"/>
        <v>0</v>
      </c>
      <c r="BF1399" s="107">
        <f t="shared" si="340"/>
        <v>0</v>
      </c>
      <c r="BG1399" s="107">
        <f t="shared" si="341"/>
        <v>0</v>
      </c>
      <c r="BH1399" s="107">
        <f t="shared" si="342"/>
        <v>0</v>
      </c>
      <c r="BI1399" s="107">
        <f t="shared" si="343"/>
        <v>0</v>
      </c>
      <c r="BJ1399" s="12" t="s">
        <v>116</v>
      </c>
      <c r="BK1399" s="107">
        <f t="shared" si="344"/>
        <v>0</v>
      </c>
      <c r="BL1399" s="12" t="s">
        <v>425</v>
      </c>
      <c r="BM1399" s="106" t="s">
        <v>2346</v>
      </c>
    </row>
    <row r="1400" spans="1:65" s="2" customFormat="1" ht="16.5" customHeight="1" x14ac:dyDescent="0.2">
      <c r="A1400" s="20"/>
      <c r="B1400" s="95"/>
      <c r="C1400" s="96">
        <v>463</v>
      </c>
      <c r="D1400" s="136" t="s">
        <v>216</v>
      </c>
      <c r="E1400" s="137" t="s">
        <v>2347</v>
      </c>
      <c r="F1400" s="138" t="s">
        <v>2348</v>
      </c>
      <c r="G1400" s="139" t="s">
        <v>256</v>
      </c>
      <c r="H1400" s="140">
        <v>10</v>
      </c>
      <c r="I1400" s="140"/>
      <c r="J1400" s="140">
        <f t="shared" si="345"/>
        <v>0</v>
      </c>
      <c r="K1400" s="141"/>
      <c r="L1400" s="142"/>
      <c r="M1400" s="143" t="s">
        <v>0</v>
      </c>
      <c r="N1400" s="144" t="s">
        <v>24</v>
      </c>
      <c r="O1400" s="104">
        <v>0</v>
      </c>
      <c r="P1400" s="104">
        <f t="shared" si="336"/>
        <v>0</v>
      </c>
      <c r="Q1400" s="104">
        <v>0</v>
      </c>
      <c r="R1400" s="104">
        <f t="shared" si="337"/>
        <v>0</v>
      </c>
      <c r="S1400" s="104">
        <v>0</v>
      </c>
      <c r="T1400" s="105">
        <f t="shared" si="338"/>
        <v>0</v>
      </c>
      <c r="U1400" s="20"/>
      <c r="V1400" s="20"/>
      <c r="W1400" s="20"/>
      <c r="X1400" s="20"/>
      <c r="Y1400" s="20"/>
      <c r="Z1400" s="20"/>
      <c r="AA1400" s="20"/>
      <c r="AB1400" s="20"/>
      <c r="AC1400" s="20"/>
      <c r="AD1400" s="20"/>
      <c r="AE1400" s="20"/>
      <c r="AR1400" s="106" t="s">
        <v>994</v>
      </c>
      <c r="AT1400" s="106" t="s">
        <v>216</v>
      </c>
      <c r="AU1400" s="106" t="s">
        <v>116</v>
      </c>
      <c r="AY1400" s="12" t="s">
        <v>109</v>
      </c>
      <c r="BE1400" s="107">
        <f t="shared" si="339"/>
        <v>0</v>
      </c>
      <c r="BF1400" s="107">
        <f t="shared" si="340"/>
        <v>0</v>
      </c>
      <c r="BG1400" s="107">
        <f t="shared" si="341"/>
        <v>0</v>
      </c>
      <c r="BH1400" s="107">
        <f t="shared" si="342"/>
        <v>0</v>
      </c>
      <c r="BI1400" s="107">
        <f t="shared" si="343"/>
        <v>0</v>
      </c>
      <c r="BJ1400" s="12" t="s">
        <v>116</v>
      </c>
      <c r="BK1400" s="107">
        <f t="shared" si="344"/>
        <v>0</v>
      </c>
      <c r="BL1400" s="12" t="s">
        <v>425</v>
      </c>
      <c r="BM1400" s="106" t="s">
        <v>2349</v>
      </c>
    </row>
    <row r="1401" spans="1:65" s="2" customFormat="1" ht="24.2" customHeight="1" x14ac:dyDescent="0.2">
      <c r="A1401" s="20"/>
      <c r="B1401" s="95"/>
      <c r="C1401" s="96">
        <v>464</v>
      </c>
      <c r="D1401" s="96" t="s">
        <v>111</v>
      </c>
      <c r="E1401" s="97" t="s">
        <v>2350</v>
      </c>
      <c r="F1401" s="98" t="s">
        <v>2351</v>
      </c>
      <c r="G1401" s="99" t="s">
        <v>256</v>
      </c>
      <c r="H1401" s="100">
        <v>10</v>
      </c>
      <c r="I1401" s="100"/>
      <c r="J1401" s="190">
        <f t="shared" ref="J1401:J1411" si="346">SUM(H1401*I1401)</f>
        <v>0</v>
      </c>
      <c r="K1401" s="101"/>
      <c r="L1401" s="21"/>
      <c r="M1401" s="102" t="s">
        <v>0</v>
      </c>
      <c r="N1401" s="103" t="s">
        <v>24</v>
      </c>
      <c r="O1401" s="104">
        <v>0</v>
      </c>
      <c r="P1401" s="104">
        <f t="shared" si="336"/>
        <v>0</v>
      </c>
      <c r="Q1401" s="104">
        <v>0</v>
      </c>
      <c r="R1401" s="104">
        <f t="shared" si="337"/>
        <v>0</v>
      </c>
      <c r="S1401" s="104">
        <v>0</v>
      </c>
      <c r="T1401" s="105">
        <f t="shared" si="338"/>
        <v>0</v>
      </c>
      <c r="U1401" s="20"/>
      <c r="V1401" s="20"/>
      <c r="W1401" s="20"/>
      <c r="X1401" s="20"/>
      <c r="Y1401" s="20"/>
      <c r="Z1401" s="20"/>
      <c r="AA1401" s="20"/>
      <c r="AB1401" s="20"/>
      <c r="AC1401" s="20"/>
      <c r="AD1401" s="20"/>
      <c r="AE1401" s="20"/>
      <c r="AR1401" s="106" t="s">
        <v>425</v>
      </c>
      <c r="AT1401" s="106" t="s">
        <v>111</v>
      </c>
      <c r="AU1401" s="106" t="s">
        <v>116</v>
      </c>
      <c r="AY1401" s="12" t="s">
        <v>109</v>
      </c>
      <c r="BE1401" s="107">
        <f t="shared" si="339"/>
        <v>0</v>
      </c>
      <c r="BF1401" s="107">
        <f t="shared" si="340"/>
        <v>0</v>
      </c>
      <c r="BG1401" s="107">
        <f t="shared" si="341"/>
        <v>0</v>
      </c>
      <c r="BH1401" s="107">
        <f t="shared" si="342"/>
        <v>0</v>
      </c>
      <c r="BI1401" s="107">
        <f t="shared" si="343"/>
        <v>0</v>
      </c>
      <c r="BJ1401" s="12" t="s">
        <v>116</v>
      </c>
      <c r="BK1401" s="107">
        <f t="shared" si="344"/>
        <v>0</v>
      </c>
      <c r="BL1401" s="12" t="s">
        <v>425</v>
      </c>
      <c r="BM1401" s="106" t="s">
        <v>2352</v>
      </c>
    </row>
    <row r="1402" spans="1:65" s="2" customFormat="1" ht="16.5" customHeight="1" x14ac:dyDescent="0.2">
      <c r="A1402" s="20"/>
      <c r="B1402" s="95"/>
      <c r="C1402" s="96">
        <v>465</v>
      </c>
      <c r="D1402" s="136" t="s">
        <v>216</v>
      </c>
      <c r="E1402" s="137" t="s">
        <v>2353</v>
      </c>
      <c r="F1402" s="138" t="s">
        <v>2354</v>
      </c>
      <c r="G1402" s="139" t="s">
        <v>256</v>
      </c>
      <c r="H1402" s="140">
        <v>1</v>
      </c>
      <c r="I1402" s="140"/>
      <c r="J1402" s="140">
        <f t="shared" si="346"/>
        <v>0</v>
      </c>
      <c r="K1402" s="141"/>
      <c r="L1402" s="142"/>
      <c r="M1402" s="143" t="s">
        <v>0</v>
      </c>
      <c r="N1402" s="144" t="s">
        <v>24</v>
      </c>
      <c r="O1402" s="104">
        <v>0</v>
      </c>
      <c r="P1402" s="104">
        <f t="shared" si="336"/>
        <v>0</v>
      </c>
      <c r="Q1402" s="104">
        <v>0</v>
      </c>
      <c r="R1402" s="104">
        <f t="shared" si="337"/>
        <v>0</v>
      </c>
      <c r="S1402" s="104">
        <v>0</v>
      </c>
      <c r="T1402" s="105">
        <f t="shared" si="338"/>
        <v>0</v>
      </c>
      <c r="U1402" s="20"/>
      <c r="V1402" s="20"/>
      <c r="W1402" s="20"/>
      <c r="X1402" s="20"/>
      <c r="Y1402" s="20"/>
      <c r="Z1402" s="20"/>
      <c r="AA1402" s="20"/>
      <c r="AB1402" s="20"/>
      <c r="AC1402" s="20"/>
      <c r="AD1402" s="20"/>
      <c r="AE1402" s="20"/>
      <c r="AR1402" s="106" t="s">
        <v>994</v>
      </c>
      <c r="AT1402" s="106" t="s">
        <v>216</v>
      </c>
      <c r="AU1402" s="106" t="s">
        <v>116</v>
      </c>
      <c r="AY1402" s="12" t="s">
        <v>109</v>
      </c>
      <c r="BE1402" s="107">
        <f t="shared" si="339"/>
        <v>0</v>
      </c>
      <c r="BF1402" s="107">
        <f t="shared" si="340"/>
        <v>0</v>
      </c>
      <c r="BG1402" s="107">
        <f t="shared" si="341"/>
        <v>0</v>
      </c>
      <c r="BH1402" s="107">
        <f t="shared" si="342"/>
        <v>0</v>
      </c>
      <c r="BI1402" s="107">
        <f t="shared" si="343"/>
        <v>0</v>
      </c>
      <c r="BJ1402" s="12" t="s">
        <v>116</v>
      </c>
      <c r="BK1402" s="107">
        <f t="shared" si="344"/>
        <v>0</v>
      </c>
      <c r="BL1402" s="12" t="s">
        <v>425</v>
      </c>
      <c r="BM1402" s="106" t="s">
        <v>2355</v>
      </c>
    </row>
    <row r="1403" spans="1:65" s="2" customFormat="1" ht="16.5" customHeight="1" x14ac:dyDescent="0.2">
      <c r="A1403" s="20"/>
      <c r="B1403" s="95"/>
      <c r="C1403" s="96">
        <v>466</v>
      </c>
      <c r="D1403" s="136" t="s">
        <v>216</v>
      </c>
      <c r="E1403" s="137" t="s">
        <v>2356</v>
      </c>
      <c r="F1403" s="138" t="s">
        <v>2357</v>
      </c>
      <c r="G1403" s="139" t="s">
        <v>256</v>
      </c>
      <c r="H1403" s="140">
        <v>1</v>
      </c>
      <c r="I1403" s="140"/>
      <c r="J1403" s="140">
        <f t="shared" si="346"/>
        <v>0</v>
      </c>
      <c r="K1403" s="141"/>
      <c r="L1403" s="142"/>
      <c r="M1403" s="143" t="s">
        <v>0</v>
      </c>
      <c r="N1403" s="144" t="s">
        <v>24</v>
      </c>
      <c r="O1403" s="104">
        <v>0</v>
      </c>
      <c r="P1403" s="104">
        <f t="shared" si="336"/>
        <v>0</v>
      </c>
      <c r="Q1403" s="104">
        <v>0</v>
      </c>
      <c r="R1403" s="104">
        <f t="shared" si="337"/>
        <v>0</v>
      </c>
      <c r="S1403" s="104">
        <v>0</v>
      </c>
      <c r="T1403" s="105">
        <f t="shared" si="338"/>
        <v>0</v>
      </c>
      <c r="U1403" s="20"/>
      <c r="V1403" s="20"/>
      <c r="W1403" s="20"/>
      <c r="X1403" s="20"/>
      <c r="Y1403" s="20"/>
      <c r="Z1403" s="20"/>
      <c r="AA1403" s="20"/>
      <c r="AB1403" s="20"/>
      <c r="AC1403" s="20"/>
      <c r="AD1403" s="20"/>
      <c r="AE1403" s="20"/>
      <c r="AR1403" s="106" t="s">
        <v>994</v>
      </c>
      <c r="AT1403" s="106" t="s">
        <v>216</v>
      </c>
      <c r="AU1403" s="106" t="s">
        <v>116</v>
      </c>
      <c r="AY1403" s="12" t="s">
        <v>109</v>
      </c>
      <c r="BE1403" s="107">
        <f t="shared" si="339"/>
        <v>0</v>
      </c>
      <c r="BF1403" s="107">
        <f t="shared" si="340"/>
        <v>0</v>
      </c>
      <c r="BG1403" s="107">
        <f t="shared" si="341"/>
        <v>0</v>
      </c>
      <c r="BH1403" s="107">
        <f t="shared" si="342"/>
        <v>0</v>
      </c>
      <c r="BI1403" s="107">
        <f t="shared" si="343"/>
        <v>0</v>
      </c>
      <c r="BJ1403" s="12" t="s">
        <v>116</v>
      </c>
      <c r="BK1403" s="107">
        <f t="shared" si="344"/>
        <v>0</v>
      </c>
      <c r="BL1403" s="12" t="s">
        <v>425</v>
      </c>
      <c r="BM1403" s="106" t="s">
        <v>2358</v>
      </c>
    </row>
    <row r="1404" spans="1:65" s="2" customFormat="1" ht="16.5" customHeight="1" x14ac:dyDescent="0.2">
      <c r="A1404" s="20"/>
      <c r="B1404" s="95"/>
      <c r="C1404" s="96">
        <v>467</v>
      </c>
      <c r="D1404" s="136" t="s">
        <v>216</v>
      </c>
      <c r="E1404" s="137" t="s">
        <v>2359</v>
      </c>
      <c r="F1404" s="138" t="s">
        <v>2360</v>
      </c>
      <c r="G1404" s="139" t="s">
        <v>256</v>
      </c>
      <c r="H1404" s="140">
        <v>1</v>
      </c>
      <c r="I1404" s="140"/>
      <c r="J1404" s="140">
        <f t="shared" si="346"/>
        <v>0</v>
      </c>
      <c r="K1404" s="141"/>
      <c r="L1404" s="142"/>
      <c r="M1404" s="143" t="s">
        <v>0</v>
      </c>
      <c r="N1404" s="144" t="s">
        <v>24</v>
      </c>
      <c r="O1404" s="104">
        <v>0</v>
      </c>
      <c r="P1404" s="104">
        <f t="shared" si="336"/>
        <v>0</v>
      </c>
      <c r="Q1404" s="104">
        <v>0</v>
      </c>
      <c r="R1404" s="104">
        <f t="shared" si="337"/>
        <v>0</v>
      </c>
      <c r="S1404" s="104">
        <v>0</v>
      </c>
      <c r="T1404" s="105">
        <f t="shared" si="338"/>
        <v>0</v>
      </c>
      <c r="U1404" s="20"/>
      <c r="V1404" s="20"/>
      <c r="W1404" s="20"/>
      <c r="X1404" s="20"/>
      <c r="Y1404" s="20"/>
      <c r="Z1404" s="20"/>
      <c r="AA1404" s="20"/>
      <c r="AB1404" s="20"/>
      <c r="AC1404" s="20"/>
      <c r="AD1404" s="20"/>
      <c r="AE1404" s="20"/>
      <c r="AR1404" s="106" t="s">
        <v>994</v>
      </c>
      <c r="AT1404" s="106" t="s">
        <v>216</v>
      </c>
      <c r="AU1404" s="106" t="s">
        <v>116</v>
      </c>
      <c r="AY1404" s="12" t="s">
        <v>109</v>
      </c>
      <c r="BE1404" s="107">
        <f t="shared" si="339"/>
        <v>0</v>
      </c>
      <c r="BF1404" s="107">
        <f t="shared" si="340"/>
        <v>0</v>
      </c>
      <c r="BG1404" s="107">
        <f t="shared" si="341"/>
        <v>0</v>
      </c>
      <c r="BH1404" s="107">
        <f t="shared" si="342"/>
        <v>0</v>
      </c>
      <c r="BI1404" s="107">
        <f t="shared" si="343"/>
        <v>0</v>
      </c>
      <c r="BJ1404" s="12" t="s">
        <v>116</v>
      </c>
      <c r="BK1404" s="107">
        <f t="shared" si="344"/>
        <v>0</v>
      </c>
      <c r="BL1404" s="12" t="s">
        <v>425</v>
      </c>
      <c r="BM1404" s="106" t="s">
        <v>2361</v>
      </c>
    </row>
    <row r="1405" spans="1:65" s="2" customFormat="1" ht="16.5" customHeight="1" x14ac:dyDescent="0.2">
      <c r="A1405" s="20"/>
      <c r="B1405" s="95"/>
      <c r="C1405" s="96">
        <v>468</v>
      </c>
      <c r="D1405" s="136" t="s">
        <v>216</v>
      </c>
      <c r="E1405" s="137" t="s">
        <v>2362</v>
      </c>
      <c r="F1405" s="138" t="s">
        <v>2363</v>
      </c>
      <c r="G1405" s="139" t="s">
        <v>256</v>
      </c>
      <c r="H1405" s="140">
        <v>1</v>
      </c>
      <c r="I1405" s="140"/>
      <c r="J1405" s="140">
        <f t="shared" si="346"/>
        <v>0</v>
      </c>
      <c r="K1405" s="141"/>
      <c r="L1405" s="142"/>
      <c r="M1405" s="143" t="s">
        <v>0</v>
      </c>
      <c r="N1405" s="144" t="s">
        <v>24</v>
      </c>
      <c r="O1405" s="104">
        <v>0</v>
      </c>
      <c r="P1405" s="104">
        <f t="shared" si="336"/>
        <v>0</v>
      </c>
      <c r="Q1405" s="104">
        <v>0</v>
      </c>
      <c r="R1405" s="104">
        <f t="shared" si="337"/>
        <v>0</v>
      </c>
      <c r="S1405" s="104">
        <v>0</v>
      </c>
      <c r="T1405" s="105">
        <f t="shared" si="338"/>
        <v>0</v>
      </c>
      <c r="U1405" s="20"/>
      <c r="V1405" s="20"/>
      <c r="W1405" s="20"/>
      <c r="X1405" s="20"/>
      <c r="Y1405" s="20"/>
      <c r="Z1405" s="20"/>
      <c r="AA1405" s="20"/>
      <c r="AB1405" s="20"/>
      <c r="AC1405" s="20"/>
      <c r="AD1405" s="20"/>
      <c r="AE1405" s="20"/>
      <c r="AR1405" s="106" t="s">
        <v>994</v>
      </c>
      <c r="AT1405" s="106" t="s">
        <v>216</v>
      </c>
      <c r="AU1405" s="106" t="s">
        <v>116</v>
      </c>
      <c r="AY1405" s="12" t="s">
        <v>109</v>
      </c>
      <c r="BE1405" s="107">
        <f t="shared" si="339"/>
        <v>0</v>
      </c>
      <c r="BF1405" s="107">
        <f t="shared" si="340"/>
        <v>0</v>
      </c>
      <c r="BG1405" s="107">
        <f t="shared" si="341"/>
        <v>0</v>
      </c>
      <c r="BH1405" s="107">
        <f t="shared" si="342"/>
        <v>0</v>
      </c>
      <c r="BI1405" s="107">
        <f t="shared" si="343"/>
        <v>0</v>
      </c>
      <c r="BJ1405" s="12" t="s">
        <v>116</v>
      </c>
      <c r="BK1405" s="107">
        <f t="shared" si="344"/>
        <v>0</v>
      </c>
      <c r="BL1405" s="12" t="s">
        <v>425</v>
      </c>
      <c r="BM1405" s="106" t="s">
        <v>2364</v>
      </c>
    </row>
    <row r="1406" spans="1:65" s="2" customFormat="1" ht="16.5" customHeight="1" x14ac:dyDescent="0.2">
      <c r="A1406" s="20"/>
      <c r="B1406" s="95"/>
      <c r="C1406" s="96">
        <v>469</v>
      </c>
      <c r="D1406" s="136" t="s">
        <v>216</v>
      </c>
      <c r="E1406" s="137" t="s">
        <v>2365</v>
      </c>
      <c r="F1406" s="138" t="s">
        <v>2366</v>
      </c>
      <c r="G1406" s="139" t="s">
        <v>256</v>
      </c>
      <c r="H1406" s="140">
        <v>1</v>
      </c>
      <c r="I1406" s="140"/>
      <c r="J1406" s="140">
        <f t="shared" si="346"/>
        <v>0</v>
      </c>
      <c r="K1406" s="141"/>
      <c r="L1406" s="142"/>
      <c r="M1406" s="143" t="s">
        <v>0</v>
      </c>
      <c r="N1406" s="144" t="s">
        <v>24</v>
      </c>
      <c r="O1406" s="104">
        <v>0</v>
      </c>
      <c r="P1406" s="104">
        <f t="shared" si="336"/>
        <v>0</v>
      </c>
      <c r="Q1406" s="104">
        <v>0</v>
      </c>
      <c r="R1406" s="104">
        <f t="shared" si="337"/>
        <v>0</v>
      </c>
      <c r="S1406" s="104">
        <v>0</v>
      </c>
      <c r="T1406" s="105">
        <f t="shared" si="338"/>
        <v>0</v>
      </c>
      <c r="U1406" s="20"/>
      <c r="V1406" s="20"/>
      <c r="W1406" s="20"/>
      <c r="X1406" s="20"/>
      <c r="Y1406" s="20"/>
      <c r="Z1406" s="20"/>
      <c r="AA1406" s="20"/>
      <c r="AB1406" s="20"/>
      <c r="AC1406" s="20"/>
      <c r="AD1406" s="20"/>
      <c r="AE1406" s="20"/>
      <c r="AR1406" s="106" t="s">
        <v>994</v>
      </c>
      <c r="AT1406" s="106" t="s">
        <v>216</v>
      </c>
      <c r="AU1406" s="106" t="s">
        <v>116</v>
      </c>
      <c r="AY1406" s="12" t="s">
        <v>109</v>
      </c>
      <c r="BE1406" s="107">
        <f t="shared" si="339"/>
        <v>0</v>
      </c>
      <c r="BF1406" s="107">
        <f t="shared" si="340"/>
        <v>0</v>
      </c>
      <c r="BG1406" s="107">
        <f t="shared" si="341"/>
        <v>0</v>
      </c>
      <c r="BH1406" s="107">
        <f t="shared" si="342"/>
        <v>0</v>
      </c>
      <c r="BI1406" s="107">
        <f t="shared" si="343"/>
        <v>0</v>
      </c>
      <c r="BJ1406" s="12" t="s">
        <v>116</v>
      </c>
      <c r="BK1406" s="107">
        <f t="shared" si="344"/>
        <v>0</v>
      </c>
      <c r="BL1406" s="12" t="s">
        <v>425</v>
      </c>
      <c r="BM1406" s="106" t="s">
        <v>2367</v>
      </c>
    </row>
    <row r="1407" spans="1:65" s="2" customFormat="1" ht="16.5" customHeight="1" x14ac:dyDescent="0.2">
      <c r="A1407" s="20"/>
      <c r="B1407" s="95"/>
      <c r="C1407" s="96">
        <v>470</v>
      </c>
      <c r="D1407" s="136" t="s">
        <v>216</v>
      </c>
      <c r="E1407" s="137" t="s">
        <v>2368</v>
      </c>
      <c r="F1407" s="138" t="s">
        <v>2369</v>
      </c>
      <c r="G1407" s="139" t="s">
        <v>256</v>
      </c>
      <c r="H1407" s="140">
        <v>1</v>
      </c>
      <c r="I1407" s="140"/>
      <c r="J1407" s="140">
        <f t="shared" si="346"/>
        <v>0</v>
      </c>
      <c r="K1407" s="141"/>
      <c r="L1407" s="142"/>
      <c r="M1407" s="143" t="s">
        <v>0</v>
      </c>
      <c r="N1407" s="144" t="s">
        <v>24</v>
      </c>
      <c r="O1407" s="104">
        <v>0</v>
      </c>
      <c r="P1407" s="104">
        <f t="shared" si="336"/>
        <v>0</v>
      </c>
      <c r="Q1407" s="104">
        <v>0</v>
      </c>
      <c r="R1407" s="104">
        <f t="shared" si="337"/>
        <v>0</v>
      </c>
      <c r="S1407" s="104">
        <v>0</v>
      </c>
      <c r="T1407" s="105">
        <f t="shared" si="338"/>
        <v>0</v>
      </c>
      <c r="U1407" s="20"/>
      <c r="V1407" s="20"/>
      <c r="W1407" s="20"/>
      <c r="X1407" s="20"/>
      <c r="Y1407" s="20"/>
      <c r="Z1407" s="20"/>
      <c r="AA1407" s="20"/>
      <c r="AB1407" s="20"/>
      <c r="AC1407" s="20"/>
      <c r="AD1407" s="20"/>
      <c r="AE1407" s="20"/>
      <c r="AR1407" s="106" t="s">
        <v>994</v>
      </c>
      <c r="AT1407" s="106" t="s">
        <v>216</v>
      </c>
      <c r="AU1407" s="106" t="s">
        <v>116</v>
      </c>
      <c r="AY1407" s="12" t="s">
        <v>109</v>
      </c>
      <c r="BE1407" s="107">
        <f t="shared" si="339"/>
        <v>0</v>
      </c>
      <c r="BF1407" s="107">
        <f t="shared" si="340"/>
        <v>0</v>
      </c>
      <c r="BG1407" s="107">
        <f t="shared" si="341"/>
        <v>0</v>
      </c>
      <c r="BH1407" s="107">
        <f t="shared" si="342"/>
        <v>0</v>
      </c>
      <c r="BI1407" s="107">
        <f t="shared" si="343"/>
        <v>0</v>
      </c>
      <c r="BJ1407" s="12" t="s">
        <v>116</v>
      </c>
      <c r="BK1407" s="107">
        <f t="shared" si="344"/>
        <v>0</v>
      </c>
      <c r="BL1407" s="12" t="s">
        <v>425</v>
      </c>
      <c r="BM1407" s="106" t="s">
        <v>2370</v>
      </c>
    </row>
    <row r="1408" spans="1:65" s="2" customFormat="1" ht="16.5" customHeight="1" x14ac:dyDescent="0.2">
      <c r="A1408" s="20"/>
      <c r="B1408" s="95"/>
      <c r="C1408" s="96">
        <v>471</v>
      </c>
      <c r="D1408" s="136" t="s">
        <v>216</v>
      </c>
      <c r="E1408" s="137" t="s">
        <v>2371</v>
      </c>
      <c r="F1408" s="138" t="s">
        <v>2372</v>
      </c>
      <c r="G1408" s="139" t="s">
        <v>256</v>
      </c>
      <c r="H1408" s="140">
        <v>1</v>
      </c>
      <c r="I1408" s="140"/>
      <c r="J1408" s="140">
        <f t="shared" si="346"/>
        <v>0</v>
      </c>
      <c r="K1408" s="141"/>
      <c r="L1408" s="142"/>
      <c r="M1408" s="143" t="s">
        <v>0</v>
      </c>
      <c r="N1408" s="144" t="s">
        <v>24</v>
      </c>
      <c r="O1408" s="104">
        <v>0</v>
      </c>
      <c r="P1408" s="104">
        <f t="shared" si="336"/>
        <v>0</v>
      </c>
      <c r="Q1408" s="104">
        <v>0</v>
      </c>
      <c r="R1408" s="104">
        <f t="shared" si="337"/>
        <v>0</v>
      </c>
      <c r="S1408" s="104">
        <v>0</v>
      </c>
      <c r="T1408" s="105">
        <f t="shared" si="338"/>
        <v>0</v>
      </c>
      <c r="U1408" s="20"/>
      <c r="V1408" s="20"/>
      <c r="W1408" s="20"/>
      <c r="X1408" s="20"/>
      <c r="Y1408" s="20"/>
      <c r="Z1408" s="20"/>
      <c r="AA1408" s="20"/>
      <c r="AB1408" s="20"/>
      <c r="AC1408" s="20"/>
      <c r="AD1408" s="20"/>
      <c r="AE1408" s="20"/>
      <c r="AR1408" s="106" t="s">
        <v>994</v>
      </c>
      <c r="AT1408" s="106" t="s">
        <v>216</v>
      </c>
      <c r="AU1408" s="106" t="s">
        <v>116</v>
      </c>
      <c r="AY1408" s="12" t="s">
        <v>109</v>
      </c>
      <c r="BE1408" s="107">
        <f t="shared" si="339"/>
        <v>0</v>
      </c>
      <c r="BF1408" s="107">
        <f t="shared" si="340"/>
        <v>0</v>
      </c>
      <c r="BG1408" s="107">
        <f t="shared" si="341"/>
        <v>0</v>
      </c>
      <c r="BH1408" s="107">
        <f t="shared" si="342"/>
        <v>0</v>
      </c>
      <c r="BI1408" s="107">
        <f t="shared" si="343"/>
        <v>0</v>
      </c>
      <c r="BJ1408" s="12" t="s">
        <v>116</v>
      </c>
      <c r="BK1408" s="107">
        <f t="shared" si="344"/>
        <v>0</v>
      </c>
      <c r="BL1408" s="12" t="s">
        <v>425</v>
      </c>
      <c r="BM1408" s="106" t="s">
        <v>2373</v>
      </c>
    </row>
    <row r="1409" spans="1:65" s="2" customFormat="1" ht="16.5" customHeight="1" x14ac:dyDescent="0.2">
      <c r="A1409" s="20"/>
      <c r="B1409" s="95"/>
      <c r="C1409" s="96">
        <v>472</v>
      </c>
      <c r="D1409" s="136" t="s">
        <v>216</v>
      </c>
      <c r="E1409" s="137" t="s">
        <v>2374</v>
      </c>
      <c r="F1409" s="138" t="s">
        <v>2375</v>
      </c>
      <c r="G1409" s="139" t="s">
        <v>256</v>
      </c>
      <c r="H1409" s="140">
        <v>1</v>
      </c>
      <c r="I1409" s="140"/>
      <c r="J1409" s="140">
        <f t="shared" si="346"/>
        <v>0</v>
      </c>
      <c r="K1409" s="141"/>
      <c r="L1409" s="142"/>
      <c r="M1409" s="143" t="s">
        <v>0</v>
      </c>
      <c r="N1409" s="144" t="s">
        <v>24</v>
      </c>
      <c r="O1409" s="104">
        <v>0</v>
      </c>
      <c r="P1409" s="104">
        <f t="shared" si="336"/>
        <v>0</v>
      </c>
      <c r="Q1409" s="104">
        <v>0</v>
      </c>
      <c r="R1409" s="104">
        <f t="shared" si="337"/>
        <v>0</v>
      </c>
      <c r="S1409" s="104">
        <v>0</v>
      </c>
      <c r="T1409" s="105">
        <f t="shared" si="338"/>
        <v>0</v>
      </c>
      <c r="U1409" s="20"/>
      <c r="V1409" s="20"/>
      <c r="W1409" s="20"/>
      <c r="X1409" s="20"/>
      <c r="Y1409" s="20"/>
      <c r="Z1409" s="20"/>
      <c r="AA1409" s="20"/>
      <c r="AB1409" s="20"/>
      <c r="AC1409" s="20"/>
      <c r="AD1409" s="20"/>
      <c r="AE1409" s="20"/>
      <c r="AR1409" s="106" t="s">
        <v>994</v>
      </c>
      <c r="AT1409" s="106" t="s">
        <v>216</v>
      </c>
      <c r="AU1409" s="106" t="s">
        <v>116</v>
      </c>
      <c r="AY1409" s="12" t="s">
        <v>109</v>
      </c>
      <c r="BE1409" s="107">
        <f t="shared" si="339"/>
        <v>0</v>
      </c>
      <c r="BF1409" s="107">
        <f t="shared" si="340"/>
        <v>0</v>
      </c>
      <c r="BG1409" s="107">
        <f t="shared" si="341"/>
        <v>0</v>
      </c>
      <c r="BH1409" s="107">
        <f t="shared" si="342"/>
        <v>0</v>
      </c>
      <c r="BI1409" s="107">
        <f t="shared" si="343"/>
        <v>0</v>
      </c>
      <c r="BJ1409" s="12" t="s">
        <v>116</v>
      </c>
      <c r="BK1409" s="107">
        <f t="shared" si="344"/>
        <v>0</v>
      </c>
      <c r="BL1409" s="12" t="s">
        <v>425</v>
      </c>
      <c r="BM1409" s="106" t="s">
        <v>2376</v>
      </c>
    </row>
    <row r="1410" spans="1:65" s="2" customFormat="1" ht="16.5" customHeight="1" x14ac:dyDescent="0.2">
      <c r="A1410" s="20"/>
      <c r="B1410" s="95"/>
      <c r="C1410" s="96">
        <v>473</v>
      </c>
      <c r="D1410" s="136" t="s">
        <v>216</v>
      </c>
      <c r="E1410" s="137" t="s">
        <v>2377</v>
      </c>
      <c r="F1410" s="138" t="s">
        <v>2378</v>
      </c>
      <c r="G1410" s="139" t="s">
        <v>256</v>
      </c>
      <c r="H1410" s="140">
        <v>1</v>
      </c>
      <c r="I1410" s="140"/>
      <c r="J1410" s="140">
        <f t="shared" si="346"/>
        <v>0</v>
      </c>
      <c r="K1410" s="141"/>
      <c r="L1410" s="142"/>
      <c r="M1410" s="143" t="s">
        <v>0</v>
      </c>
      <c r="N1410" s="144" t="s">
        <v>24</v>
      </c>
      <c r="O1410" s="104">
        <v>0</v>
      </c>
      <c r="P1410" s="104">
        <f t="shared" si="336"/>
        <v>0</v>
      </c>
      <c r="Q1410" s="104">
        <v>0</v>
      </c>
      <c r="R1410" s="104">
        <f t="shared" si="337"/>
        <v>0</v>
      </c>
      <c r="S1410" s="104">
        <v>0</v>
      </c>
      <c r="T1410" s="105">
        <f t="shared" si="338"/>
        <v>0</v>
      </c>
      <c r="U1410" s="20"/>
      <c r="V1410" s="20"/>
      <c r="W1410" s="20"/>
      <c r="X1410" s="20"/>
      <c r="Y1410" s="20"/>
      <c r="Z1410" s="20"/>
      <c r="AA1410" s="20"/>
      <c r="AB1410" s="20"/>
      <c r="AC1410" s="20"/>
      <c r="AD1410" s="20"/>
      <c r="AE1410" s="20"/>
      <c r="AR1410" s="106" t="s">
        <v>994</v>
      </c>
      <c r="AT1410" s="106" t="s">
        <v>216</v>
      </c>
      <c r="AU1410" s="106" t="s">
        <v>116</v>
      </c>
      <c r="AY1410" s="12" t="s">
        <v>109</v>
      </c>
      <c r="BE1410" s="107">
        <f t="shared" si="339"/>
        <v>0</v>
      </c>
      <c r="BF1410" s="107">
        <f t="shared" si="340"/>
        <v>0</v>
      </c>
      <c r="BG1410" s="107">
        <f t="shared" si="341"/>
        <v>0</v>
      </c>
      <c r="BH1410" s="107">
        <f t="shared" si="342"/>
        <v>0</v>
      </c>
      <c r="BI1410" s="107">
        <f t="shared" si="343"/>
        <v>0</v>
      </c>
      <c r="BJ1410" s="12" t="s">
        <v>116</v>
      </c>
      <c r="BK1410" s="107">
        <f t="shared" si="344"/>
        <v>0</v>
      </c>
      <c r="BL1410" s="12" t="s">
        <v>425</v>
      </c>
      <c r="BM1410" s="106" t="s">
        <v>2379</v>
      </c>
    </row>
    <row r="1411" spans="1:65" s="2" customFormat="1" ht="16.5" customHeight="1" x14ac:dyDescent="0.2">
      <c r="A1411" s="20"/>
      <c r="B1411" s="95"/>
      <c r="C1411" s="96">
        <v>474</v>
      </c>
      <c r="D1411" s="136" t="s">
        <v>216</v>
      </c>
      <c r="E1411" s="137" t="s">
        <v>2380</v>
      </c>
      <c r="F1411" s="138" t="s">
        <v>2381</v>
      </c>
      <c r="G1411" s="139" t="s">
        <v>256</v>
      </c>
      <c r="H1411" s="140">
        <v>1</v>
      </c>
      <c r="I1411" s="140"/>
      <c r="J1411" s="140">
        <f t="shared" si="346"/>
        <v>0</v>
      </c>
      <c r="K1411" s="141"/>
      <c r="L1411" s="142"/>
      <c r="M1411" s="143" t="s">
        <v>0</v>
      </c>
      <c r="N1411" s="144" t="s">
        <v>24</v>
      </c>
      <c r="O1411" s="104">
        <v>0</v>
      </c>
      <c r="P1411" s="104">
        <f t="shared" si="336"/>
        <v>0</v>
      </c>
      <c r="Q1411" s="104">
        <v>0</v>
      </c>
      <c r="R1411" s="104">
        <f t="shared" si="337"/>
        <v>0</v>
      </c>
      <c r="S1411" s="104">
        <v>0</v>
      </c>
      <c r="T1411" s="105">
        <f t="shared" si="338"/>
        <v>0</v>
      </c>
      <c r="U1411" s="20"/>
      <c r="V1411" s="20"/>
      <c r="W1411" s="20"/>
      <c r="X1411" s="20"/>
      <c r="Y1411" s="20"/>
      <c r="Z1411" s="20"/>
      <c r="AA1411" s="20"/>
      <c r="AB1411" s="20"/>
      <c r="AC1411" s="20"/>
      <c r="AD1411" s="20"/>
      <c r="AE1411" s="20"/>
      <c r="AR1411" s="106" t="s">
        <v>994</v>
      </c>
      <c r="AT1411" s="106" t="s">
        <v>216</v>
      </c>
      <c r="AU1411" s="106" t="s">
        <v>116</v>
      </c>
      <c r="AY1411" s="12" t="s">
        <v>109</v>
      </c>
      <c r="BE1411" s="107">
        <f t="shared" si="339"/>
        <v>0</v>
      </c>
      <c r="BF1411" s="107">
        <f t="shared" si="340"/>
        <v>0</v>
      </c>
      <c r="BG1411" s="107">
        <f t="shared" si="341"/>
        <v>0</v>
      </c>
      <c r="BH1411" s="107">
        <f t="shared" si="342"/>
        <v>0</v>
      </c>
      <c r="BI1411" s="107">
        <f t="shared" si="343"/>
        <v>0</v>
      </c>
      <c r="BJ1411" s="12" t="s">
        <v>116</v>
      </c>
      <c r="BK1411" s="107">
        <f t="shared" si="344"/>
        <v>0</v>
      </c>
      <c r="BL1411" s="12" t="s">
        <v>425</v>
      </c>
      <c r="BM1411" s="106" t="s">
        <v>2382</v>
      </c>
    </row>
    <row r="1412" spans="1:65" s="2" customFormat="1" ht="21.75" customHeight="1" x14ac:dyDescent="0.2">
      <c r="A1412" s="20"/>
      <c r="B1412" s="95"/>
      <c r="C1412" s="96">
        <v>475</v>
      </c>
      <c r="D1412" s="96" t="s">
        <v>111</v>
      </c>
      <c r="E1412" s="97" t="s">
        <v>2383</v>
      </c>
      <c r="F1412" s="98" t="s">
        <v>2384</v>
      </c>
      <c r="G1412" s="99" t="s">
        <v>256</v>
      </c>
      <c r="H1412" s="100">
        <v>10</v>
      </c>
      <c r="I1412" s="100"/>
      <c r="J1412" s="190">
        <f t="shared" ref="J1412:J1413" si="347">SUM(H1412*I1412)</f>
        <v>0</v>
      </c>
      <c r="K1412" s="101"/>
      <c r="L1412" s="21"/>
      <c r="M1412" s="102" t="s">
        <v>0</v>
      </c>
      <c r="N1412" s="103" t="s">
        <v>24</v>
      </c>
      <c r="O1412" s="104">
        <v>0</v>
      </c>
      <c r="P1412" s="104">
        <f t="shared" si="336"/>
        <v>0</v>
      </c>
      <c r="Q1412" s="104">
        <v>0</v>
      </c>
      <c r="R1412" s="104">
        <f t="shared" si="337"/>
        <v>0</v>
      </c>
      <c r="S1412" s="104">
        <v>0</v>
      </c>
      <c r="T1412" s="105">
        <f t="shared" si="338"/>
        <v>0</v>
      </c>
      <c r="U1412" s="20"/>
      <c r="V1412" s="20"/>
      <c r="W1412" s="20"/>
      <c r="X1412" s="20"/>
      <c r="Y1412" s="20"/>
      <c r="Z1412" s="20"/>
      <c r="AA1412" s="20"/>
      <c r="AB1412" s="20"/>
      <c r="AC1412" s="20"/>
      <c r="AD1412" s="20"/>
      <c r="AE1412" s="20"/>
      <c r="AR1412" s="106" t="s">
        <v>425</v>
      </c>
      <c r="AT1412" s="106" t="s">
        <v>111</v>
      </c>
      <c r="AU1412" s="106" t="s">
        <v>116</v>
      </c>
      <c r="AY1412" s="12" t="s">
        <v>109</v>
      </c>
      <c r="BE1412" s="107">
        <f t="shared" si="339"/>
        <v>0</v>
      </c>
      <c r="BF1412" s="107">
        <f t="shared" si="340"/>
        <v>0</v>
      </c>
      <c r="BG1412" s="107">
        <f t="shared" si="341"/>
        <v>0</v>
      </c>
      <c r="BH1412" s="107">
        <f t="shared" si="342"/>
        <v>0</v>
      </c>
      <c r="BI1412" s="107">
        <f t="shared" si="343"/>
        <v>0</v>
      </c>
      <c r="BJ1412" s="12" t="s">
        <v>116</v>
      </c>
      <c r="BK1412" s="107">
        <f t="shared" si="344"/>
        <v>0</v>
      </c>
      <c r="BL1412" s="12" t="s">
        <v>425</v>
      </c>
      <c r="BM1412" s="106" t="s">
        <v>2385</v>
      </c>
    </row>
    <row r="1413" spans="1:65" s="2" customFormat="1" ht="24.2" customHeight="1" x14ac:dyDescent="0.2">
      <c r="A1413" s="20"/>
      <c r="B1413" s="95"/>
      <c r="C1413" s="96">
        <v>476</v>
      </c>
      <c r="D1413" s="136" t="s">
        <v>216</v>
      </c>
      <c r="E1413" s="137" t="s">
        <v>2386</v>
      </c>
      <c r="F1413" s="138" t="s">
        <v>2387</v>
      </c>
      <c r="G1413" s="139" t="s">
        <v>256</v>
      </c>
      <c r="H1413" s="140">
        <v>2</v>
      </c>
      <c r="I1413" s="140"/>
      <c r="J1413" s="140">
        <f t="shared" si="347"/>
        <v>0</v>
      </c>
      <c r="K1413" s="141"/>
      <c r="L1413" s="142"/>
      <c r="M1413" s="143" t="s">
        <v>0</v>
      </c>
      <c r="N1413" s="144" t="s">
        <v>24</v>
      </c>
      <c r="O1413" s="104">
        <v>0</v>
      </c>
      <c r="P1413" s="104">
        <f t="shared" si="336"/>
        <v>0</v>
      </c>
      <c r="Q1413" s="104">
        <v>0</v>
      </c>
      <c r="R1413" s="104">
        <f t="shared" si="337"/>
        <v>0</v>
      </c>
      <c r="S1413" s="104">
        <v>0</v>
      </c>
      <c r="T1413" s="105">
        <f t="shared" si="338"/>
        <v>0</v>
      </c>
      <c r="U1413" s="20"/>
      <c r="V1413" s="20"/>
      <c r="W1413" s="20"/>
      <c r="X1413" s="20"/>
      <c r="Y1413" s="20"/>
      <c r="Z1413" s="20"/>
      <c r="AA1413" s="20"/>
      <c r="AB1413" s="20"/>
      <c r="AC1413" s="20"/>
      <c r="AD1413" s="20"/>
      <c r="AE1413" s="20"/>
      <c r="AR1413" s="106" t="s">
        <v>994</v>
      </c>
      <c r="AT1413" s="106" t="s">
        <v>216</v>
      </c>
      <c r="AU1413" s="106" t="s">
        <v>116</v>
      </c>
      <c r="AY1413" s="12" t="s">
        <v>109</v>
      </c>
      <c r="BE1413" s="107">
        <f t="shared" si="339"/>
        <v>0</v>
      </c>
      <c r="BF1413" s="107">
        <f t="shared" si="340"/>
        <v>0</v>
      </c>
      <c r="BG1413" s="107">
        <f t="shared" si="341"/>
        <v>0</v>
      </c>
      <c r="BH1413" s="107">
        <f t="shared" si="342"/>
        <v>0</v>
      </c>
      <c r="BI1413" s="107">
        <f t="shared" si="343"/>
        <v>0</v>
      </c>
      <c r="BJ1413" s="12" t="s">
        <v>116</v>
      </c>
      <c r="BK1413" s="107">
        <f t="shared" si="344"/>
        <v>0</v>
      </c>
      <c r="BL1413" s="12" t="s">
        <v>425</v>
      </c>
      <c r="BM1413" s="106" t="s">
        <v>2388</v>
      </c>
    </row>
    <row r="1414" spans="1:65" s="2" customFormat="1" ht="24.2" customHeight="1" x14ac:dyDescent="0.2">
      <c r="A1414" s="20"/>
      <c r="B1414" s="95"/>
      <c r="C1414" s="96">
        <v>477</v>
      </c>
      <c r="D1414" s="96" t="s">
        <v>111</v>
      </c>
      <c r="E1414" s="97" t="s">
        <v>2389</v>
      </c>
      <c r="F1414" s="98" t="s">
        <v>2390</v>
      </c>
      <c r="G1414" s="99" t="s">
        <v>256</v>
      </c>
      <c r="H1414" s="100">
        <v>20</v>
      </c>
      <c r="I1414" s="100"/>
      <c r="J1414" s="190">
        <f t="shared" ref="J1414:J1416" si="348">SUM(H1414*I1414)</f>
        <v>0</v>
      </c>
      <c r="K1414" s="101"/>
      <c r="L1414" s="21"/>
      <c r="M1414" s="102" t="s">
        <v>0</v>
      </c>
      <c r="N1414" s="103" t="s">
        <v>24</v>
      </c>
      <c r="O1414" s="104">
        <v>0</v>
      </c>
      <c r="P1414" s="104">
        <f t="shared" si="336"/>
        <v>0</v>
      </c>
      <c r="Q1414" s="104">
        <v>0</v>
      </c>
      <c r="R1414" s="104">
        <f t="shared" si="337"/>
        <v>0</v>
      </c>
      <c r="S1414" s="104">
        <v>0</v>
      </c>
      <c r="T1414" s="105">
        <f t="shared" si="338"/>
        <v>0</v>
      </c>
      <c r="U1414" s="20"/>
      <c r="V1414" s="20"/>
      <c r="W1414" s="20"/>
      <c r="X1414" s="20"/>
      <c r="Y1414" s="20"/>
      <c r="Z1414" s="20"/>
      <c r="AA1414" s="20"/>
      <c r="AB1414" s="20"/>
      <c r="AC1414" s="20"/>
      <c r="AD1414" s="20"/>
      <c r="AE1414" s="20"/>
      <c r="AR1414" s="106" t="s">
        <v>425</v>
      </c>
      <c r="AT1414" s="106" t="s">
        <v>111</v>
      </c>
      <c r="AU1414" s="106" t="s">
        <v>116</v>
      </c>
      <c r="AY1414" s="12" t="s">
        <v>109</v>
      </c>
      <c r="BE1414" s="107">
        <f t="shared" si="339"/>
        <v>0</v>
      </c>
      <c r="BF1414" s="107">
        <f t="shared" si="340"/>
        <v>0</v>
      </c>
      <c r="BG1414" s="107">
        <f t="shared" si="341"/>
        <v>0</v>
      </c>
      <c r="BH1414" s="107">
        <f t="shared" si="342"/>
        <v>0</v>
      </c>
      <c r="BI1414" s="107">
        <f t="shared" si="343"/>
        <v>0</v>
      </c>
      <c r="BJ1414" s="12" t="s">
        <v>116</v>
      </c>
      <c r="BK1414" s="107">
        <f t="shared" si="344"/>
        <v>0</v>
      </c>
      <c r="BL1414" s="12" t="s">
        <v>425</v>
      </c>
      <c r="BM1414" s="106" t="s">
        <v>2391</v>
      </c>
    </row>
    <row r="1415" spans="1:65" s="2" customFormat="1" ht="24.2" customHeight="1" x14ac:dyDescent="0.2">
      <c r="A1415" s="20"/>
      <c r="B1415" s="95"/>
      <c r="C1415" s="96">
        <v>478</v>
      </c>
      <c r="D1415" s="136" t="s">
        <v>216</v>
      </c>
      <c r="E1415" s="137" t="s">
        <v>2392</v>
      </c>
      <c r="F1415" s="138" t="s">
        <v>2393</v>
      </c>
      <c r="G1415" s="139" t="s">
        <v>256</v>
      </c>
      <c r="H1415" s="140">
        <v>18</v>
      </c>
      <c r="I1415" s="140"/>
      <c r="J1415" s="140">
        <f t="shared" si="348"/>
        <v>0</v>
      </c>
      <c r="K1415" s="141"/>
      <c r="L1415" s="142"/>
      <c r="M1415" s="143" t="s">
        <v>0</v>
      </c>
      <c r="N1415" s="144" t="s">
        <v>24</v>
      </c>
      <c r="O1415" s="104">
        <v>0</v>
      </c>
      <c r="P1415" s="104">
        <f t="shared" si="336"/>
        <v>0</v>
      </c>
      <c r="Q1415" s="104">
        <v>0</v>
      </c>
      <c r="R1415" s="104">
        <f t="shared" si="337"/>
        <v>0</v>
      </c>
      <c r="S1415" s="104">
        <v>0</v>
      </c>
      <c r="T1415" s="105">
        <f t="shared" si="338"/>
        <v>0</v>
      </c>
      <c r="U1415" s="20"/>
      <c r="V1415" s="20"/>
      <c r="W1415" s="20"/>
      <c r="X1415" s="20"/>
      <c r="Y1415" s="20"/>
      <c r="Z1415" s="20"/>
      <c r="AA1415" s="20"/>
      <c r="AB1415" s="20"/>
      <c r="AC1415" s="20"/>
      <c r="AD1415" s="20"/>
      <c r="AE1415" s="20"/>
      <c r="AR1415" s="106" t="s">
        <v>994</v>
      </c>
      <c r="AT1415" s="106" t="s">
        <v>216</v>
      </c>
      <c r="AU1415" s="106" t="s">
        <v>116</v>
      </c>
      <c r="AY1415" s="12" t="s">
        <v>109</v>
      </c>
      <c r="BE1415" s="107">
        <f t="shared" si="339"/>
        <v>0</v>
      </c>
      <c r="BF1415" s="107">
        <f t="shared" si="340"/>
        <v>0</v>
      </c>
      <c r="BG1415" s="107">
        <f t="shared" si="341"/>
        <v>0</v>
      </c>
      <c r="BH1415" s="107">
        <f t="shared" si="342"/>
        <v>0</v>
      </c>
      <c r="BI1415" s="107">
        <f t="shared" si="343"/>
        <v>0</v>
      </c>
      <c r="BJ1415" s="12" t="s">
        <v>116</v>
      </c>
      <c r="BK1415" s="107">
        <f t="shared" si="344"/>
        <v>0</v>
      </c>
      <c r="BL1415" s="12" t="s">
        <v>425</v>
      </c>
      <c r="BM1415" s="106" t="s">
        <v>2394</v>
      </c>
    </row>
    <row r="1416" spans="1:65" s="2" customFormat="1" ht="24.2" customHeight="1" x14ac:dyDescent="0.2">
      <c r="A1416" s="20"/>
      <c r="B1416" s="95"/>
      <c r="C1416" s="96">
        <v>479</v>
      </c>
      <c r="D1416" s="136" t="s">
        <v>216</v>
      </c>
      <c r="E1416" s="137" t="s">
        <v>2395</v>
      </c>
      <c r="F1416" s="138" t="s">
        <v>2396</v>
      </c>
      <c r="G1416" s="139" t="s">
        <v>256</v>
      </c>
      <c r="H1416" s="140">
        <v>2</v>
      </c>
      <c r="I1416" s="140"/>
      <c r="J1416" s="140">
        <f t="shared" si="348"/>
        <v>0</v>
      </c>
      <c r="K1416" s="141"/>
      <c r="L1416" s="142"/>
      <c r="M1416" s="143" t="s">
        <v>0</v>
      </c>
      <c r="N1416" s="144" t="s">
        <v>24</v>
      </c>
      <c r="O1416" s="104">
        <v>0</v>
      </c>
      <c r="P1416" s="104">
        <f t="shared" si="336"/>
        <v>0</v>
      </c>
      <c r="Q1416" s="104">
        <v>0</v>
      </c>
      <c r="R1416" s="104">
        <f t="shared" si="337"/>
        <v>0</v>
      </c>
      <c r="S1416" s="104">
        <v>0</v>
      </c>
      <c r="T1416" s="105">
        <f t="shared" si="338"/>
        <v>0</v>
      </c>
      <c r="U1416" s="20"/>
      <c r="V1416" s="20"/>
      <c r="W1416" s="20"/>
      <c r="X1416" s="20"/>
      <c r="Y1416" s="20"/>
      <c r="Z1416" s="20"/>
      <c r="AA1416" s="20"/>
      <c r="AB1416" s="20"/>
      <c r="AC1416" s="20"/>
      <c r="AD1416" s="20"/>
      <c r="AE1416" s="20"/>
      <c r="AR1416" s="106" t="s">
        <v>994</v>
      </c>
      <c r="AT1416" s="106" t="s">
        <v>216</v>
      </c>
      <c r="AU1416" s="106" t="s">
        <v>116</v>
      </c>
      <c r="AY1416" s="12" t="s">
        <v>109</v>
      </c>
      <c r="BE1416" s="107">
        <f t="shared" si="339"/>
        <v>0</v>
      </c>
      <c r="BF1416" s="107">
        <f t="shared" si="340"/>
        <v>0</v>
      </c>
      <c r="BG1416" s="107">
        <f t="shared" si="341"/>
        <v>0</v>
      </c>
      <c r="BH1416" s="107">
        <f t="shared" si="342"/>
        <v>0</v>
      </c>
      <c r="BI1416" s="107">
        <f t="shared" si="343"/>
        <v>0</v>
      </c>
      <c r="BJ1416" s="12" t="s">
        <v>116</v>
      </c>
      <c r="BK1416" s="107">
        <f t="shared" si="344"/>
        <v>0</v>
      </c>
      <c r="BL1416" s="12" t="s">
        <v>425</v>
      </c>
      <c r="BM1416" s="106" t="s">
        <v>2397</v>
      </c>
    </row>
    <row r="1417" spans="1:65" s="2" customFormat="1" ht="16.5" customHeight="1" x14ac:dyDescent="0.2">
      <c r="A1417" s="20"/>
      <c r="B1417" s="95"/>
      <c r="C1417" s="96">
        <v>480</v>
      </c>
      <c r="D1417" s="96" t="s">
        <v>111</v>
      </c>
      <c r="E1417" s="97" t="s">
        <v>2398</v>
      </c>
      <c r="F1417" s="98" t="s">
        <v>2399</v>
      </c>
      <c r="G1417" s="99" t="s">
        <v>256</v>
      </c>
      <c r="H1417" s="100">
        <v>140</v>
      </c>
      <c r="I1417" s="100"/>
      <c r="J1417" s="190">
        <f t="shared" ref="J1417" si="349">SUM(H1417*I1417)</f>
        <v>0</v>
      </c>
      <c r="K1417" s="101"/>
      <c r="L1417" s="21"/>
      <c r="M1417" s="102" t="s">
        <v>0</v>
      </c>
      <c r="N1417" s="103" t="s">
        <v>24</v>
      </c>
      <c r="O1417" s="104">
        <v>0</v>
      </c>
      <c r="P1417" s="104">
        <f t="shared" si="336"/>
        <v>0</v>
      </c>
      <c r="Q1417" s="104">
        <v>0</v>
      </c>
      <c r="R1417" s="104">
        <f t="shared" si="337"/>
        <v>0</v>
      </c>
      <c r="S1417" s="104">
        <v>0</v>
      </c>
      <c r="T1417" s="105">
        <f t="shared" si="338"/>
        <v>0</v>
      </c>
      <c r="U1417" s="20"/>
      <c r="V1417" s="20"/>
      <c r="W1417" s="20"/>
      <c r="X1417" s="20"/>
      <c r="Y1417" s="20"/>
      <c r="Z1417" s="20"/>
      <c r="AA1417" s="20"/>
      <c r="AB1417" s="20"/>
      <c r="AC1417" s="20"/>
      <c r="AD1417" s="20"/>
      <c r="AE1417" s="20"/>
      <c r="AR1417" s="106" t="s">
        <v>425</v>
      </c>
      <c r="AT1417" s="106" t="s">
        <v>111</v>
      </c>
      <c r="AU1417" s="106" t="s">
        <v>116</v>
      </c>
      <c r="AY1417" s="12" t="s">
        <v>109</v>
      </c>
      <c r="BE1417" s="107">
        <f t="shared" si="339"/>
        <v>0</v>
      </c>
      <c r="BF1417" s="107">
        <f t="shared" si="340"/>
        <v>0</v>
      </c>
      <c r="BG1417" s="107">
        <f t="shared" si="341"/>
        <v>0</v>
      </c>
      <c r="BH1417" s="107">
        <f t="shared" si="342"/>
        <v>0</v>
      </c>
      <c r="BI1417" s="107">
        <f t="shared" si="343"/>
        <v>0</v>
      </c>
      <c r="BJ1417" s="12" t="s">
        <v>116</v>
      </c>
      <c r="BK1417" s="107">
        <f t="shared" si="344"/>
        <v>0</v>
      </c>
      <c r="BL1417" s="12" t="s">
        <v>425</v>
      </c>
      <c r="BM1417" s="106" t="s">
        <v>2400</v>
      </c>
    </row>
    <row r="1418" spans="1:65" s="9" customFormat="1" ht="12" x14ac:dyDescent="0.2">
      <c r="B1418" s="115"/>
      <c r="C1418" s="165"/>
      <c r="D1418" s="109" t="s">
        <v>117</v>
      </c>
      <c r="E1418" s="116" t="s">
        <v>0</v>
      </c>
      <c r="F1418" s="117" t="s">
        <v>2401</v>
      </c>
      <c r="H1418" s="118">
        <v>140</v>
      </c>
      <c r="I1418" s="118"/>
      <c r="J1418" s="118"/>
      <c r="L1418" s="115"/>
      <c r="M1418" s="119"/>
      <c r="N1418" s="120"/>
      <c r="O1418" s="120"/>
      <c r="P1418" s="120"/>
      <c r="Q1418" s="120"/>
      <c r="R1418" s="120"/>
      <c r="S1418" s="120"/>
      <c r="T1418" s="121"/>
      <c r="AT1418" s="116" t="s">
        <v>117</v>
      </c>
      <c r="AU1418" s="116" t="s">
        <v>116</v>
      </c>
      <c r="AV1418" s="9" t="s">
        <v>116</v>
      </c>
      <c r="AW1418" s="9" t="s">
        <v>15</v>
      </c>
      <c r="AX1418" s="9" t="s">
        <v>41</v>
      </c>
      <c r="AY1418" s="116" t="s">
        <v>109</v>
      </c>
    </row>
    <row r="1419" spans="1:65" s="10" customFormat="1" ht="12" x14ac:dyDescent="0.2">
      <c r="B1419" s="122"/>
      <c r="C1419" s="166"/>
      <c r="D1419" s="109" t="s">
        <v>117</v>
      </c>
      <c r="E1419" s="123" t="s">
        <v>0</v>
      </c>
      <c r="F1419" s="124" t="s">
        <v>121</v>
      </c>
      <c r="H1419" s="125">
        <v>140</v>
      </c>
      <c r="I1419" s="125"/>
      <c r="J1419" s="125"/>
      <c r="L1419" s="122"/>
      <c r="M1419" s="126"/>
      <c r="N1419" s="127"/>
      <c r="O1419" s="127"/>
      <c r="P1419" s="127"/>
      <c r="Q1419" s="127"/>
      <c r="R1419" s="127"/>
      <c r="S1419" s="127"/>
      <c r="T1419" s="128"/>
      <c r="AT1419" s="123" t="s">
        <v>117</v>
      </c>
      <c r="AU1419" s="123" t="s">
        <v>116</v>
      </c>
      <c r="AV1419" s="10" t="s">
        <v>115</v>
      </c>
      <c r="AW1419" s="10" t="s">
        <v>15</v>
      </c>
      <c r="AX1419" s="10" t="s">
        <v>42</v>
      </c>
      <c r="AY1419" s="123" t="s">
        <v>109</v>
      </c>
    </row>
    <row r="1420" spans="1:65" s="2" customFormat="1" ht="24.2" customHeight="1" x14ac:dyDescent="0.2">
      <c r="A1420" s="20"/>
      <c r="B1420" s="95"/>
      <c r="C1420" s="96">
        <v>481</v>
      </c>
      <c r="D1420" s="136" t="s">
        <v>216</v>
      </c>
      <c r="E1420" s="137" t="s">
        <v>2402</v>
      </c>
      <c r="F1420" s="138" t="s">
        <v>2403</v>
      </c>
      <c r="G1420" s="139" t="s">
        <v>256</v>
      </c>
      <c r="H1420" s="140">
        <v>32</v>
      </c>
      <c r="I1420" s="140"/>
      <c r="J1420" s="140">
        <f t="shared" ref="J1420:J1421" si="350">SUM(H1420*I1420)</f>
        <v>0</v>
      </c>
      <c r="K1420" s="141"/>
      <c r="L1420" s="142"/>
      <c r="M1420" s="143" t="s">
        <v>0</v>
      </c>
      <c r="N1420" s="144" t="s">
        <v>24</v>
      </c>
      <c r="O1420" s="104">
        <v>0</v>
      </c>
      <c r="P1420" s="104">
        <f>O1420*H1420</f>
        <v>0</v>
      </c>
      <c r="Q1420" s="104">
        <v>0</v>
      </c>
      <c r="R1420" s="104">
        <f>Q1420*H1420</f>
        <v>0</v>
      </c>
      <c r="S1420" s="104">
        <v>0</v>
      </c>
      <c r="T1420" s="105">
        <f>S1420*H1420</f>
        <v>0</v>
      </c>
      <c r="U1420" s="20"/>
      <c r="V1420" s="20"/>
      <c r="W1420" s="20"/>
      <c r="X1420" s="20"/>
      <c r="Y1420" s="20"/>
      <c r="Z1420" s="20"/>
      <c r="AA1420" s="20"/>
      <c r="AB1420" s="20"/>
      <c r="AC1420" s="20"/>
      <c r="AD1420" s="20"/>
      <c r="AE1420" s="20"/>
      <c r="AR1420" s="106" t="s">
        <v>994</v>
      </c>
      <c r="AT1420" s="106" t="s">
        <v>216</v>
      </c>
      <c r="AU1420" s="106" t="s">
        <v>116</v>
      </c>
      <c r="AY1420" s="12" t="s">
        <v>109</v>
      </c>
      <c r="BE1420" s="107">
        <f>IF(N1420="základná",J1420,0)</f>
        <v>0</v>
      </c>
      <c r="BF1420" s="107">
        <f>IF(N1420="znížená",J1420,0)</f>
        <v>0</v>
      </c>
      <c r="BG1420" s="107">
        <f>IF(N1420="zákl. prenesená",J1420,0)</f>
        <v>0</v>
      </c>
      <c r="BH1420" s="107">
        <f>IF(N1420="zníž. prenesená",J1420,0)</f>
        <v>0</v>
      </c>
      <c r="BI1420" s="107">
        <f>IF(N1420="nulová",J1420,0)</f>
        <v>0</v>
      </c>
      <c r="BJ1420" s="12" t="s">
        <v>116</v>
      </c>
      <c r="BK1420" s="107">
        <f>ROUND(I1420*H1420,2)</f>
        <v>0</v>
      </c>
      <c r="BL1420" s="12" t="s">
        <v>425</v>
      </c>
      <c r="BM1420" s="106" t="s">
        <v>2404</v>
      </c>
    </row>
    <row r="1421" spans="1:65" s="2" customFormat="1" ht="24.2" customHeight="1" x14ac:dyDescent="0.2">
      <c r="A1421" s="20"/>
      <c r="B1421" s="95"/>
      <c r="C1421" s="96">
        <v>482</v>
      </c>
      <c r="D1421" s="136" t="s">
        <v>216</v>
      </c>
      <c r="E1421" s="137" t="s">
        <v>2405</v>
      </c>
      <c r="F1421" s="138" t="s">
        <v>2406</v>
      </c>
      <c r="G1421" s="139" t="s">
        <v>256</v>
      </c>
      <c r="H1421" s="140">
        <v>108</v>
      </c>
      <c r="I1421" s="140"/>
      <c r="J1421" s="140">
        <f t="shared" si="350"/>
        <v>0</v>
      </c>
      <c r="K1421" s="141"/>
      <c r="L1421" s="142"/>
      <c r="M1421" s="143" t="s">
        <v>0</v>
      </c>
      <c r="N1421" s="144" t="s">
        <v>24</v>
      </c>
      <c r="O1421" s="104">
        <v>0</v>
      </c>
      <c r="P1421" s="104">
        <f>O1421*H1421</f>
        <v>0</v>
      </c>
      <c r="Q1421" s="104">
        <v>0</v>
      </c>
      <c r="R1421" s="104">
        <f>Q1421*H1421</f>
        <v>0</v>
      </c>
      <c r="S1421" s="104">
        <v>0</v>
      </c>
      <c r="T1421" s="105">
        <f>S1421*H1421</f>
        <v>0</v>
      </c>
      <c r="U1421" s="20"/>
      <c r="V1421" s="20"/>
      <c r="W1421" s="20"/>
      <c r="X1421" s="20"/>
      <c r="Y1421" s="20"/>
      <c r="Z1421" s="20"/>
      <c r="AA1421" s="20"/>
      <c r="AB1421" s="20"/>
      <c r="AC1421" s="20"/>
      <c r="AD1421" s="20"/>
      <c r="AE1421" s="20"/>
      <c r="AR1421" s="106" t="s">
        <v>994</v>
      </c>
      <c r="AT1421" s="106" t="s">
        <v>216</v>
      </c>
      <c r="AU1421" s="106" t="s">
        <v>116</v>
      </c>
      <c r="AY1421" s="12" t="s">
        <v>109</v>
      </c>
      <c r="BE1421" s="107">
        <f>IF(N1421="základná",J1421,0)</f>
        <v>0</v>
      </c>
      <c r="BF1421" s="107">
        <f>IF(N1421="znížená",J1421,0)</f>
        <v>0</v>
      </c>
      <c r="BG1421" s="107">
        <f>IF(N1421="zákl. prenesená",J1421,0)</f>
        <v>0</v>
      </c>
      <c r="BH1421" s="107">
        <f>IF(N1421="zníž. prenesená",J1421,0)</f>
        <v>0</v>
      </c>
      <c r="BI1421" s="107">
        <f>IF(N1421="nulová",J1421,0)</f>
        <v>0</v>
      </c>
      <c r="BJ1421" s="12" t="s">
        <v>116</v>
      </c>
      <c r="BK1421" s="107">
        <f>ROUND(I1421*H1421,2)</f>
        <v>0</v>
      </c>
      <c r="BL1421" s="12" t="s">
        <v>425</v>
      </c>
      <c r="BM1421" s="106" t="s">
        <v>2407</v>
      </c>
    </row>
    <row r="1422" spans="1:65" s="2" customFormat="1" ht="16.5" customHeight="1" x14ac:dyDescent="0.2">
      <c r="A1422" s="20"/>
      <c r="B1422" s="95"/>
      <c r="C1422" s="96">
        <v>483</v>
      </c>
      <c r="D1422" s="96" t="s">
        <v>111</v>
      </c>
      <c r="E1422" s="97" t="s">
        <v>2408</v>
      </c>
      <c r="F1422" s="98" t="s">
        <v>2409</v>
      </c>
      <c r="G1422" s="99" t="s">
        <v>256</v>
      </c>
      <c r="H1422" s="100">
        <v>97</v>
      </c>
      <c r="I1422" s="100"/>
      <c r="J1422" s="190">
        <f t="shared" ref="J1422" si="351">SUM(H1422*I1422)</f>
        <v>0</v>
      </c>
      <c r="K1422" s="101"/>
      <c r="L1422" s="21"/>
      <c r="M1422" s="102" t="s">
        <v>0</v>
      </c>
      <c r="N1422" s="103" t="s">
        <v>24</v>
      </c>
      <c r="O1422" s="104">
        <v>0</v>
      </c>
      <c r="P1422" s="104">
        <f>O1422*H1422</f>
        <v>0</v>
      </c>
      <c r="Q1422" s="104">
        <v>0</v>
      </c>
      <c r="R1422" s="104">
        <f>Q1422*H1422</f>
        <v>0</v>
      </c>
      <c r="S1422" s="104">
        <v>0</v>
      </c>
      <c r="T1422" s="105">
        <f>S1422*H1422</f>
        <v>0</v>
      </c>
      <c r="U1422" s="20"/>
      <c r="V1422" s="20"/>
      <c r="W1422" s="20"/>
      <c r="X1422" s="20"/>
      <c r="Y1422" s="20"/>
      <c r="Z1422" s="20"/>
      <c r="AA1422" s="20"/>
      <c r="AB1422" s="20"/>
      <c r="AC1422" s="20"/>
      <c r="AD1422" s="20"/>
      <c r="AE1422" s="20"/>
      <c r="AR1422" s="106" t="s">
        <v>425</v>
      </c>
      <c r="AT1422" s="106" t="s">
        <v>111</v>
      </c>
      <c r="AU1422" s="106" t="s">
        <v>116</v>
      </c>
      <c r="AY1422" s="12" t="s">
        <v>109</v>
      </c>
      <c r="BE1422" s="107">
        <f>IF(N1422="základná",J1422,0)</f>
        <v>0</v>
      </c>
      <c r="BF1422" s="107">
        <f>IF(N1422="znížená",J1422,0)</f>
        <v>0</v>
      </c>
      <c r="BG1422" s="107">
        <f>IF(N1422="zákl. prenesená",J1422,0)</f>
        <v>0</v>
      </c>
      <c r="BH1422" s="107">
        <f>IF(N1422="zníž. prenesená",J1422,0)</f>
        <v>0</v>
      </c>
      <c r="BI1422" s="107">
        <f>IF(N1422="nulová",J1422,0)</f>
        <v>0</v>
      </c>
      <c r="BJ1422" s="12" t="s">
        <v>116</v>
      </c>
      <c r="BK1422" s="107">
        <f>ROUND(I1422*H1422,2)</f>
        <v>0</v>
      </c>
      <c r="BL1422" s="12" t="s">
        <v>425</v>
      </c>
      <c r="BM1422" s="106" t="s">
        <v>2410</v>
      </c>
    </row>
    <row r="1423" spans="1:65" s="9" customFormat="1" ht="12" x14ac:dyDescent="0.2">
      <c r="B1423" s="115"/>
      <c r="C1423" s="165"/>
      <c r="D1423" s="109" t="s">
        <v>117</v>
      </c>
      <c r="E1423" s="116" t="s">
        <v>0</v>
      </c>
      <c r="F1423" s="117" t="s">
        <v>2411</v>
      </c>
      <c r="H1423" s="118">
        <v>97</v>
      </c>
      <c r="I1423" s="118"/>
      <c r="J1423" s="118"/>
      <c r="L1423" s="115"/>
      <c r="M1423" s="119"/>
      <c r="N1423" s="120"/>
      <c r="O1423" s="120"/>
      <c r="P1423" s="120"/>
      <c r="Q1423" s="120"/>
      <c r="R1423" s="120"/>
      <c r="S1423" s="120"/>
      <c r="T1423" s="121"/>
      <c r="AT1423" s="116" t="s">
        <v>117</v>
      </c>
      <c r="AU1423" s="116" t="s">
        <v>116</v>
      </c>
      <c r="AV1423" s="9" t="s">
        <v>116</v>
      </c>
      <c r="AW1423" s="9" t="s">
        <v>15</v>
      </c>
      <c r="AX1423" s="9" t="s">
        <v>41</v>
      </c>
      <c r="AY1423" s="116" t="s">
        <v>109</v>
      </c>
    </row>
    <row r="1424" spans="1:65" s="10" customFormat="1" ht="12" x14ac:dyDescent="0.2">
      <c r="B1424" s="122"/>
      <c r="C1424" s="166"/>
      <c r="D1424" s="109" t="s">
        <v>117</v>
      </c>
      <c r="E1424" s="123" t="s">
        <v>0</v>
      </c>
      <c r="F1424" s="124" t="s">
        <v>121</v>
      </c>
      <c r="H1424" s="125">
        <v>97</v>
      </c>
      <c r="I1424" s="125"/>
      <c r="J1424" s="125"/>
      <c r="L1424" s="122"/>
      <c r="M1424" s="126"/>
      <c r="N1424" s="127"/>
      <c r="O1424" s="127"/>
      <c r="P1424" s="127"/>
      <c r="Q1424" s="127"/>
      <c r="R1424" s="127"/>
      <c r="S1424" s="127"/>
      <c r="T1424" s="128"/>
      <c r="AT1424" s="123" t="s">
        <v>117</v>
      </c>
      <c r="AU1424" s="123" t="s">
        <v>116</v>
      </c>
      <c r="AV1424" s="10" t="s">
        <v>115</v>
      </c>
      <c r="AW1424" s="10" t="s">
        <v>15</v>
      </c>
      <c r="AX1424" s="10" t="s">
        <v>42</v>
      </c>
      <c r="AY1424" s="123" t="s">
        <v>109</v>
      </c>
    </row>
    <row r="1425" spans="1:65" s="2" customFormat="1" ht="21.75" customHeight="1" x14ac:dyDescent="0.2">
      <c r="A1425" s="20"/>
      <c r="B1425" s="95"/>
      <c r="C1425" s="96">
        <v>484</v>
      </c>
      <c r="D1425" s="136" t="s">
        <v>216</v>
      </c>
      <c r="E1425" s="137" t="s">
        <v>2412</v>
      </c>
      <c r="F1425" s="138" t="s">
        <v>2413</v>
      </c>
      <c r="G1425" s="139" t="s">
        <v>1150</v>
      </c>
      <c r="H1425" s="140">
        <v>140</v>
      </c>
      <c r="I1425" s="140"/>
      <c r="J1425" s="140">
        <f t="shared" ref="J1425" si="352">SUM(H1425*I1425)</f>
        <v>0</v>
      </c>
      <c r="K1425" s="141"/>
      <c r="L1425" s="142"/>
      <c r="M1425" s="143" t="s">
        <v>0</v>
      </c>
      <c r="N1425" s="144" t="s">
        <v>24</v>
      </c>
      <c r="O1425" s="104">
        <v>0</v>
      </c>
      <c r="P1425" s="104">
        <f t="shared" ref="P1425:P1456" si="353">O1425*H1425</f>
        <v>0</v>
      </c>
      <c r="Q1425" s="104">
        <v>0</v>
      </c>
      <c r="R1425" s="104">
        <f t="shared" ref="R1425:R1456" si="354">Q1425*H1425</f>
        <v>0</v>
      </c>
      <c r="S1425" s="104">
        <v>0</v>
      </c>
      <c r="T1425" s="105">
        <f t="shared" ref="T1425:T1456" si="355">S1425*H1425</f>
        <v>0</v>
      </c>
      <c r="U1425" s="20"/>
      <c r="V1425" s="20"/>
      <c r="W1425" s="20"/>
      <c r="X1425" s="20"/>
      <c r="Y1425" s="20"/>
      <c r="Z1425" s="20"/>
      <c r="AA1425" s="20"/>
      <c r="AB1425" s="20"/>
      <c r="AC1425" s="20"/>
      <c r="AD1425" s="20"/>
      <c r="AE1425" s="20"/>
      <c r="AR1425" s="106" t="s">
        <v>994</v>
      </c>
      <c r="AT1425" s="106" t="s">
        <v>216</v>
      </c>
      <c r="AU1425" s="106" t="s">
        <v>116</v>
      </c>
      <c r="AY1425" s="12" t="s">
        <v>109</v>
      </c>
      <c r="BE1425" s="107">
        <f t="shared" ref="BE1425:BE1456" si="356">IF(N1425="základná",J1425,0)</f>
        <v>0</v>
      </c>
      <c r="BF1425" s="107">
        <f t="shared" ref="BF1425:BF1456" si="357">IF(N1425="znížená",J1425,0)</f>
        <v>0</v>
      </c>
      <c r="BG1425" s="107">
        <f t="shared" ref="BG1425:BG1456" si="358">IF(N1425="zákl. prenesená",J1425,0)</f>
        <v>0</v>
      </c>
      <c r="BH1425" s="107">
        <f t="shared" ref="BH1425:BH1456" si="359">IF(N1425="zníž. prenesená",J1425,0)</f>
        <v>0</v>
      </c>
      <c r="BI1425" s="107">
        <f t="shared" ref="BI1425:BI1456" si="360">IF(N1425="nulová",J1425,0)</f>
        <v>0</v>
      </c>
      <c r="BJ1425" s="12" t="s">
        <v>116</v>
      </c>
      <c r="BK1425" s="107">
        <f t="shared" ref="BK1425:BK1456" si="361">ROUND(I1425*H1425,2)</f>
        <v>0</v>
      </c>
      <c r="BL1425" s="12" t="s">
        <v>425</v>
      </c>
      <c r="BM1425" s="106" t="s">
        <v>2414</v>
      </c>
    </row>
    <row r="1426" spans="1:65" s="2" customFormat="1" ht="16.5" customHeight="1" x14ac:dyDescent="0.2">
      <c r="A1426" s="20"/>
      <c r="B1426" s="95"/>
      <c r="C1426" s="96">
        <v>485</v>
      </c>
      <c r="D1426" s="96" t="s">
        <v>111</v>
      </c>
      <c r="E1426" s="97" t="s">
        <v>2415</v>
      </c>
      <c r="F1426" s="98" t="s">
        <v>2416</v>
      </c>
      <c r="G1426" s="99" t="s">
        <v>362</v>
      </c>
      <c r="H1426" s="100">
        <v>180</v>
      </c>
      <c r="I1426" s="100"/>
      <c r="J1426" s="190">
        <f t="shared" ref="J1426:J1427" si="362">SUM(H1426*I1426)</f>
        <v>0</v>
      </c>
      <c r="K1426" s="101"/>
      <c r="L1426" s="21"/>
      <c r="M1426" s="102" t="s">
        <v>0</v>
      </c>
      <c r="N1426" s="103" t="s">
        <v>24</v>
      </c>
      <c r="O1426" s="104">
        <v>0</v>
      </c>
      <c r="P1426" s="104">
        <f t="shared" si="353"/>
        <v>0</v>
      </c>
      <c r="Q1426" s="104">
        <v>0</v>
      </c>
      <c r="R1426" s="104">
        <f t="shared" si="354"/>
        <v>0</v>
      </c>
      <c r="S1426" s="104">
        <v>0</v>
      </c>
      <c r="T1426" s="105">
        <f t="shared" si="355"/>
        <v>0</v>
      </c>
      <c r="U1426" s="20"/>
      <c r="V1426" s="20"/>
      <c r="W1426" s="20"/>
      <c r="X1426" s="20"/>
      <c r="Y1426" s="20"/>
      <c r="Z1426" s="20"/>
      <c r="AA1426" s="20"/>
      <c r="AB1426" s="20"/>
      <c r="AC1426" s="20"/>
      <c r="AD1426" s="20"/>
      <c r="AE1426" s="20"/>
      <c r="AR1426" s="106" t="s">
        <v>425</v>
      </c>
      <c r="AT1426" s="106" t="s">
        <v>111</v>
      </c>
      <c r="AU1426" s="106" t="s">
        <v>116</v>
      </c>
      <c r="AY1426" s="12" t="s">
        <v>109</v>
      </c>
      <c r="BE1426" s="107">
        <f t="shared" si="356"/>
        <v>0</v>
      </c>
      <c r="BF1426" s="107">
        <f t="shared" si="357"/>
        <v>0</v>
      </c>
      <c r="BG1426" s="107">
        <f t="shared" si="358"/>
        <v>0</v>
      </c>
      <c r="BH1426" s="107">
        <f t="shared" si="359"/>
        <v>0</v>
      </c>
      <c r="BI1426" s="107">
        <f t="shared" si="360"/>
        <v>0</v>
      </c>
      <c r="BJ1426" s="12" t="s">
        <v>116</v>
      </c>
      <c r="BK1426" s="107">
        <f t="shared" si="361"/>
        <v>0</v>
      </c>
      <c r="BL1426" s="12" t="s">
        <v>425</v>
      </c>
      <c r="BM1426" s="106" t="s">
        <v>2417</v>
      </c>
    </row>
    <row r="1427" spans="1:65" s="2" customFormat="1" ht="24.2" customHeight="1" x14ac:dyDescent="0.2">
      <c r="A1427" s="20"/>
      <c r="B1427" s="95"/>
      <c r="C1427" s="96">
        <v>486</v>
      </c>
      <c r="D1427" s="136" t="s">
        <v>216</v>
      </c>
      <c r="E1427" s="137" t="s">
        <v>2418</v>
      </c>
      <c r="F1427" s="138" t="s">
        <v>2419</v>
      </c>
      <c r="G1427" s="139" t="s">
        <v>219</v>
      </c>
      <c r="H1427" s="140">
        <v>180</v>
      </c>
      <c r="I1427" s="140"/>
      <c r="J1427" s="140">
        <f t="shared" si="362"/>
        <v>0</v>
      </c>
      <c r="K1427" s="141"/>
      <c r="L1427" s="142"/>
      <c r="M1427" s="143" t="s">
        <v>0</v>
      </c>
      <c r="N1427" s="144" t="s">
        <v>24</v>
      </c>
      <c r="O1427" s="104">
        <v>0</v>
      </c>
      <c r="P1427" s="104">
        <f t="shared" si="353"/>
        <v>0</v>
      </c>
      <c r="Q1427" s="104">
        <v>0</v>
      </c>
      <c r="R1427" s="104">
        <f t="shared" si="354"/>
        <v>0</v>
      </c>
      <c r="S1427" s="104">
        <v>0</v>
      </c>
      <c r="T1427" s="105">
        <f t="shared" si="355"/>
        <v>0</v>
      </c>
      <c r="U1427" s="20"/>
      <c r="V1427" s="20"/>
      <c r="W1427" s="20"/>
      <c r="X1427" s="20"/>
      <c r="Y1427" s="20"/>
      <c r="Z1427" s="20"/>
      <c r="AA1427" s="20"/>
      <c r="AB1427" s="20"/>
      <c r="AC1427" s="20"/>
      <c r="AD1427" s="20"/>
      <c r="AE1427" s="20"/>
      <c r="AR1427" s="106" t="s">
        <v>994</v>
      </c>
      <c r="AT1427" s="106" t="s">
        <v>216</v>
      </c>
      <c r="AU1427" s="106" t="s">
        <v>116</v>
      </c>
      <c r="AY1427" s="12" t="s">
        <v>109</v>
      </c>
      <c r="BE1427" s="107">
        <f t="shared" si="356"/>
        <v>0</v>
      </c>
      <c r="BF1427" s="107">
        <f t="shared" si="357"/>
        <v>0</v>
      </c>
      <c r="BG1427" s="107">
        <f t="shared" si="358"/>
        <v>0</v>
      </c>
      <c r="BH1427" s="107">
        <f t="shared" si="359"/>
        <v>0</v>
      </c>
      <c r="BI1427" s="107">
        <f t="shared" si="360"/>
        <v>0</v>
      </c>
      <c r="BJ1427" s="12" t="s">
        <v>116</v>
      </c>
      <c r="BK1427" s="107">
        <f t="shared" si="361"/>
        <v>0</v>
      </c>
      <c r="BL1427" s="12" t="s">
        <v>425</v>
      </c>
      <c r="BM1427" s="106" t="s">
        <v>2420</v>
      </c>
    </row>
    <row r="1428" spans="1:65" s="2" customFormat="1" ht="24.2" customHeight="1" x14ac:dyDescent="0.2">
      <c r="A1428" s="20"/>
      <c r="B1428" s="95"/>
      <c r="C1428" s="96">
        <v>487</v>
      </c>
      <c r="D1428" s="96" t="s">
        <v>111</v>
      </c>
      <c r="E1428" s="97" t="s">
        <v>2421</v>
      </c>
      <c r="F1428" s="98" t="s">
        <v>2422</v>
      </c>
      <c r="G1428" s="99" t="s">
        <v>256</v>
      </c>
      <c r="H1428" s="100">
        <v>180</v>
      </c>
      <c r="I1428" s="100"/>
      <c r="J1428" s="190">
        <f t="shared" ref="J1428:J1429" si="363">SUM(H1428*I1428)</f>
        <v>0</v>
      </c>
      <c r="K1428" s="101"/>
      <c r="L1428" s="21"/>
      <c r="M1428" s="102" t="s">
        <v>0</v>
      </c>
      <c r="N1428" s="103" t="s">
        <v>24</v>
      </c>
      <c r="O1428" s="104">
        <v>0</v>
      </c>
      <c r="P1428" s="104">
        <f t="shared" si="353"/>
        <v>0</v>
      </c>
      <c r="Q1428" s="104">
        <v>0</v>
      </c>
      <c r="R1428" s="104">
        <f t="shared" si="354"/>
        <v>0</v>
      </c>
      <c r="S1428" s="104">
        <v>0</v>
      </c>
      <c r="T1428" s="105">
        <f t="shared" si="355"/>
        <v>0</v>
      </c>
      <c r="U1428" s="20"/>
      <c r="V1428" s="20"/>
      <c r="W1428" s="20"/>
      <c r="X1428" s="20"/>
      <c r="Y1428" s="20"/>
      <c r="Z1428" s="20"/>
      <c r="AA1428" s="20"/>
      <c r="AB1428" s="20"/>
      <c r="AC1428" s="20"/>
      <c r="AD1428" s="20"/>
      <c r="AE1428" s="20"/>
      <c r="AR1428" s="106" t="s">
        <v>425</v>
      </c>
      <c r="AT1428" s="106" t="s">
        <v>111</v>
      </c>
      <c r="AU1428" s="106" t="s">
        <v>116</v>
      </c>
      <c r="AY1428" s="12" t="s">
        <v>109</v>
      </c>
      <c r="BE1428" s="107">
        <f t="shared" si="356"/>
        <v>0</v>
      </c>
      <c r="BF1428" s="107">
        <f t="shared" si="357"/>
        <v>0</v>
      </c>
      <c r="BG1428" s="107">
        <f t="shared" si="358"/>
        <v>0</v>
      </c>
      <c r="BH1428" s="107">
        <f t="shared" si="359"/>
        <v>0</v>
      </c>
      <c r="BI1428" s="107">
        <f t="shared" si="360"/>
        <v>0</v>
      </c>
      <c r="BJ1428" s="12" t="s">
        <v>116</v>
      </c>
      <c r="BK1428" s="107">
        <f t="shared" si="361"/>
        <v>0</v>
      </c>
      <c r="BL1428" s="12" t="s">
        <v>425</v>
      </c>
      <c r="BM1428" s="106" t="s">
        <v>2423</v>
      </c>
    </row>
    <row r="1429" spans="1:65" s="2" customFormat="1" ht="24.2" customHeight="1" x14ac:dyDescent="0.2">
      <c r="A1429" s="20"/>
      <c r="B1429" s="95"/>
      <c r="C1429" s="96">
        <v>488</v>
      </c>
      <c r="D1429" s="136" t="s">
        <v>216</v>
      </c>
      <c r="E1429" s="137" t="s">
        <v>2424</v>
      </c>
      <c r="F1429" s="138" t="s">
        <v>2425</v>
      </c>
      <c r="G1429" s="139" t="s">
        <v>219</v>
      </c>
      <c r="H1429" s="140">
        <v>169.56</v>
      </c>
      <c r="I1429" s="140"/>
      <c r="J1429" s="140">
        <f t="shared" si="363"/>
        <v>0</v>
      </c>
      <c r="K1429" s="141"/>
      <c r="L1429" s="142"/>
      <c r="M1429" s="143" t="s">
        <v>0</v>
      </c>
      <c r="N1429" s="144" t="s">
        <v>24</v>
      </c>
      <c r="O1429" s="104">
        <v>0</v>
      </c>
      <c r="P1429" s="104">
        <f t="shared" si="353"/>
        <v>0</v>
      </c>
      <c r="Q1429" s="104">
        <v>0</v>
      </c>
      <c r="R1429" s="104">
        <f t="shared" si="354"/>
        <v>0</v>
      </c>
      <c r="S1429" s="104">
        <v>0</v>
      </c>
      <c r="T1429" s="105">
        <f t="shared" si="355"/>
        <v>0</v>
      </c>
      <c r="U1429" s="20"/>
      <c r="V1429" s="20"/>
      <c r="W1429" s="20"/>
      <c r="X1429" s="20"/>
      <c r="Y1429" s="20"/>
      <c r="Z1429" s="20"/>
      <c r="AA1429" s="20"/>
      <c r="AB1429" s="20"/>
      <c r="AC1429" s="20"/>
      <c r="AD1429" s="20"/>
      <c r="AE1429" s="20"/>
      <c r="AR1429" s="106" t="s">
        <v>994</v>
      </c>
      <c r="AT1429" s="106" t="s">
        <v>216</v>
      </c>
      <c r="AU1429" s="106" t="s">
        <v>116</v>
      </c>
      <c r="AY1429" s="12" t="s">
        <v>109</v>
      </c>
      <c r="BE1429" s="107">
        <f t="shared" si="356"/>
        <v>0</v>
      </c>
      <c r="BF1429" s="107">
        <f t="shared" si="357"/>
        <v>0</v>
      </c>
      <c r="BG1429" s="107">
        <f t="shared" si="358"/>
        <v>0</v>
      </c>
      <c r="BH1429" s="107">
        <f t="shared" si="359"/>
        <v>0</v>
      </c>
      <c r="BI1429" s="107">
        <f t="shared" si="360"/>
        <v>0</v>
      </c>
      <c r="BJ1429" s="12" t="s">
        <v>116</v>
      </c>
      <c r="BK1429" s="107">
        <f t="shared" si="361"/>
        <v>0</v>
      </c>
      <c r="BL1429" s="12" t="s">
        <v>425</v>
      </c>
      <c r="BM1429" s="106" t="s">
        <v>2426</v>
      </c>
    </row>
    <row r="1430" spans="1:65" s="2" customFormat="1" ht="24.2" customHeight="1" x14ac:dyDescent="0.2">
      <c r="A1430" s="20"/>
      <c r="B1430" s="95"/>
      <c r="C1430" s="96">
        <v>489</v>
      </c>
      <c r="D1430" s="96" t="s">
        <v>111</v>
      </c>
      <c r="E1430" s="97" t="s">
        <v>2427</v>
      </c>
      <c r="F1430" s="98" t="s">
        <v>2428</v>
      </c>
      <c r="G1430" s="99" t="s">
        <v>256</v>
      </c>
      <c r="H1430" s="100">
        <v>120</v>
      </c>
      <c r="I1430" s="100"/>
      <c r="J1430" s="190">
        <f t="shared" ref="J1430:J1431" si="364">SUM(H1430*I1430)</f>
        <v>0</v>
      </c>
      <c r="K1430" s="101"/>
      <c r="L1430" s="21"/>
      <c r="M1430" s="102" t="s">
        <v>0</v>
      </c>
      <c r="N1430" s="103" t="s">
        <v>24</v>
      </c>
      <c r="O1430" s="104">
        <v>0</v>
      </c>
      <c r="P1430" s="104">
        <f t="shared" si="353"/>
        <v>0</v>
      </c>
      <c r="Q1430" s="104">
        <v>0</v>
      </c>
      <c r="R1430" s="104">
        <f t="shared" si="354"/>
        <v>0</v>
      </c>
      <c r="S1430" s="104">
        <v>0</v>
      </c>
      <c r="T1430" s="105">
        <f t="shared" si="355"/>
        <v>0</v>
      </c>
      <c r="U1430" s="20"/>
      <c r="V1430" s="20"/>
      <c r="W1430" s="20"/>
      <c r="X1430" s="20"/>
      <c r="Y1430" s="20"/>
      <c r="Z1430" s="20"/>
      <c r="AA1430" s="20"/>
      <c r="AB1430" s="20"/>
      <c r="AC1430" s="20"/>
      <c r="AD1430" s="20"/>
      <c r="AE1430" s="20"/>
      <c r="AR1430" s="106" t="s">
        <v>425</v>
      </c>
      <c r="AT1430" s="106" t="s">
        <v>111</v>
      </c>
      <c r="AU1430" s="106" t="s">
        <v>116</v>
      </c>
      <c r="AY1430" s="12" t="s">
        <v>109</v>
      </c>
      <c r="BE1430" s="107">
        <f t="shared" si="356"/>
        <v>0</v>
      </c>
      <c r="BF1430" s="107">
        <f t="shared" si="357"/>
        <v>0</v>
      </c>
      <c r="BG1430" s="107">
        <f t="shared" si="358"/>
        <v>0</v>
      </c>
      <c r="BH1430" s="107">
        <f t="shared" si="359"/>
        <v>0</v>
      </c>
      <c r="BI1430" s="107">
        <f t="shared" si="360"/>
        <v>0</v>
      </c>
      <c r="BJ1430" s="12" t="s">
        <v>116</v>
      </c>
      <c r="BK1430" s="107">
        <f t="shared" si="361"/>
        <v>0</v>
      </c>
      <c r="BL1430" s="12" t="s">
        <v>425</v>
      </c>
      <c r="BM1430" s="106" t="s">
        <v>2429</v>
      </c>
    </row>
    <row r="1431" spans="1:65" s="2" customFormat="1" ht="24.2" customHeight="1" x14ac:dyDescent="0.2">
      <c r="A1431" s="20"/>
      <c r="B1431" s="95"/>
      <c r="C1431" s="96">
        <v>490</v>
      </c>
      <c r="D1431" s="136" t="s">
        <v>216</v>
      </c>
      <c r="E1431" s="137" t="s">
        <v>2430</v>
      </c>
      <c r="F1431" s="138" t="s">
        <v>2431</v>
      </c>
      <c r="G1431" s="139" t="s">
        <v>219</v>
      </c>
      <c r="H1431" s="140">
        <v>120</v>
      </c>
      <c r="I1431" s="140"/>
      <c r="J1431" s="140">
        <f t="shared" si="364"/>
        <v>0</v>
      </c>
      <c r="K1431" s="141"/>
      <c r="L1431" s="142"/>
      <c r="M1431" s="143" t="s">
        <v>0</v>
      </c>
      <c r="N1431" s="144" t="s">
        <v>24</v>
      </c>
      <c r="O1431" s="104">
        <v>0</v>
      </c>
      <c r="P1431" s="104">
        <f t="shared" si="353"/>
        <v>0</v>
      </c>
      <c r="Q1431" s="104">
        <v>0</v>
      </c>
      <c r="R1431" s="104">
        <f t="shared" si="354"/>
        <v>0</v>
      </c>
      <c r="S1431" s="104">
        <v>0</v>
      </c>
      <c r="T1431" s="105">
        <f t="shared" si="355"/>
        <v>0</v>
      </c>
      <c r="U1431" s="20"/>
      <c r="V1431" s="20"/>
      <c r="W1431" s="20"/>
      <c r="X1431" s="20"/>
      <c r="Y1431" s="20"/>
      <c r="Z1431" s="20"/>
      <c r="AA1431" s="20"/>
      <c r="AB1431" s="20"/>
      <c r="AC1431" s="20"/>
      <c r="AD1431" s="20"/>
      <c r="AE1431" s="20"/>
      <c r="AR1431" s="106" t="s">
        <v>994</v>
      </c>
      <c r="AT1431" s="106" t="s">
        <v>216</v>
      </c>
      <c r="AU1431" s="106" t="s">
        <v>116</v>
      </c>
      <c r="AY1431" s="12" t="s">
        <v>109</v>
      </c>
      <c r="BE1431" s="107">
        <f t="shared" si="356"/>
        <v>0</v>
      </c>
      <c r="BF1431" s="107">
        <f t="shared" si="357"/>
        <v>0</v>
      </c>
      <c r="BG1431" s="107">
        <f t="shared" si="358"/>
        <v>0</v>
      </c>
      <c r="BH1431" s="107">
        <f t="shared" si="359"/>
        <v>0</v>
      </c>
      <c r="BI1431" s="107">
        <f t="shared" si="360"/>
        <v>0</v>
      </c>
      <c r="BJ1431" s="12" t="s">
        <v>116</v>
      </c>
      <c r="BK1431" s="107">
        <f t="shared" si="361"/>
        <v>0</v>
      </c>
      <c r="BL1431" s="12" t="s">
        <v>425</v>
      </c>
      <c r="BM1431" s="106" t="s">
        <v>2432</v>
      </c>
    </row>
    <row r="1432" spans="1:65" s="2" customFormat="1" ht="21.75" customHeight="1" x14ac:dyDescent="0.2">
      <c r="A1432" s="20"/>
      <c r="B1432" s="95"/>
      <c r="C1432" s="96">
        <v>491</v>
      </c>
      <c r="D1432" s="96" t="s">
        <v>111</v>
      </c>
      <c r="E1432" s="97" t="s">
        <v>2433</v>
      </c>
      <c r="F1432" s="98" t="s">
        <v>2434</v>
      </c>
      <c r="G1432" s="99" t="s">
        <v>256</v>
      </c>
      <c r="H1432" s="100">
        <v>1</v>
      </c>
      <c r="I1432" s="100"/>
      <c r="J1432" s="190">
        <f t="shared" ref="J1432:J1434" si="365">SUM(H1432*I1432)</f>
        <v>0</v>
      </c>
      <c r="K1432" s="101"/>
      <c r="L1432" s="21"/>
      <c r="M1432" s="102" t="s">
        <v>0</v>
      </c>
      <c r="N1432" s="103" t="s">
        <v>24</v>
      </c>
      <c r="O1432" s="104">
        <v>0</v>
      </c>
      <c r="P1432" s="104">
        <f t="shared" si="353"/>
        <v>0</v>
      </c>
      <c r="Q1432" s="104">
        <v>0</v>
      </c>
      <c r="R1432" s="104">
        <f t="shared" si="354"/>
        <v>0</v>
      </c>
      <c r="S1432" s="104">
        <v>0</v>
      </c>
      <c r="T1432" s="105">
        <f t="shared" si="355"/>
        <v>0</v>
      </c>
      <c r="U1432" s="20"/>
      <c r="V1432" s="20"/>
      <c r="W1432" s="20"/>
      <c r="X1432" s="20"/>
      <c r="Y1432" s="20"/>
      <c r="Z1432" s="20"/>
      <c r="AA1432" s="20"/>
      <c r="AB1432" s="20"/>
      <c r="AC1432" s="20"/>
      <c r="AD1432" s="20"/>
      <c r="AE1432" s="20"/>
      <c r="AR1432" s="106" t="s">
        <v>425</v>
      </c>
      <c r="AT1432" s="106" t="s">
        <v>111</v>
      </c>
      <c r="AU1432" s="106" t="s">
        <v>116</v>
      </c>
      <c r="AY1432" s="12" t="s">
        <v>109</v>
      </c>
      <c r="BE1432" s="107">
        <f t="shared" si="356"/>
        <v>0</v>
      </c>
      <c r="BF1432" s="107">
        <f t="shared" si="357"/>
        <v>0</v>
      </c>
      <c r="BG1432" s="107">
        <f t="shared" si="358"/>
        <v>0</v>
      </c>
      <c r="BH1432" s="107">
        <f t="shared" si="359"/>
        <v>0</v>
      </c>
      <c r="BI1432" s="107">
        <f t="shared" si="360"/>
        <v>0</v>
      </c>
      <c r="BJ1432" s="12" t="s">
        <v>116</v>
      </c>
      <c r="BK1432" s="107">
        <f t="shared" si="361"/>
        <v>0</v>
      </c>
      <c r="BL1432" s="12" t="s">
        <v>425</v>
      </c>
      <c r="BM1432" s="106" t="s">
        <v>2435</v>
      </c>
    </row>
    <row r="1433" spans="1:65" s="2" customFormat="1" ht="21.75" customHeight="1" x14ac:dyDescent="0.2">
      <c r="A1433" s="20"/>
      <c r="B1433" s="95"/>
      <c r="C1433" s="96">
        <v>492</v>
      </c>
      <c r="D1433" s="136" t="s">
        <v>216</v>
      </c>
      <c r="E1433" s="137" t="s">
        <v>2436</v>
      </c>
      <c r="F1433" s="138" t="s">
        <v>2437</v>
      </c>
      <c r="G1433" s="139" t="s">
        <v>256</v>
      </c>
      <c r="H1433" s="140">
        <v>1</v>
      </c>
      <c r="I1433" s="140"/>
      <c r="J1433" s="140">
        <f t="shared" si="365"/>
        <v>0</v>
      </c>
      <c r="K1433" s="141"/>
      <c r="L1433" s="142"/>
      <c r="M1433" s="143" t="s">
        <v>0</v>
      </c>
      <c r="N1433" s="144" t="s">
        <v>24</v>
      </c>
      <c r="O1433" s="104">
        <v>0</v>
      </c>
      <c r="P1433" s="104">
        <f t="shared" si="353"/>
        <v>0</v>
      </c>
      <c r="Q1433" s="104">
        <v>0</v>
      </c>
      <c r="R1433" s="104">
        <f t="shared" si="354"/>
        <v>0</v>
      </c>
      <c r="S1433" s="104">
        <v>0</v>
      </c>
      <c r="T1433" s="105">
        <f t="shared" si="355"/>
        <v>0</v>
      </c>
      <c r="U1433" s="20"/>
      <c r="V1433" s="20"/>
      <c r="W1433" s="20"/>
      <c r="X1433" s="20"/>
      <c r="Y1433" s="20"/>
      <c r="Z1433" s="20"/>
      <c r="AA1433" s="20"/>
      <c r="AB1433" s="20"/>
      <c r="AC1433" s="20"/>
      <c r="AD1433" s="20"/>
      <c r="AE1433" s="20"/>
      <c r="AR1433" s="106" t="s">
        <v>994</v>
      </c>
      <c r="AT1433" s="106" t="s">
        <v>216</v>
      </c>
      <c r="AU1433" s="106" t="s">
        <v>116</v>
      </c>
      <c r="AY1433" s="12" t="s">
        <v>109</v>
      </c>
      <c r="BE1433" s="107">
        <f t="shared" si="356"/>
        <v>0</v>
      </c>
      <c r="BF1433" s="107">
        <f t="shared" si="357"/>
        <v>0</v>
      </c>
      <c r="BG1433" s="107">
        <f t="shared" si="358"/>
        <v>0</v>
      </c>
      <c r="BH1433" s="107">
        <f t="shared" si="359"/>
        <v>0</v>
      </c>
      <c r="BI1433" s="107">
        <f t="shared" si="360"/>
        <v>0</v>
      </c>
      <c r="BJ1433" s="12" t="s">
        <v>116</v>
      </c>
      <c r="BK1433" s="107">
        <f t="shared" si="361"/>
        <v>0</v>
      </c>
      <c r="BL1433" s="12" t="s">
        <v>425</v>
      </c>
      <c r="BM1433" s="106" t="s">
        <v>2438</v>
      </c>
    </row>
    <row r="1434" spans="1:65" s="2" customFormat="1" ht="16.5" customHeight="1" x14ac:dyDescent="0.2">
      <c r="A1434" s="20"/>
      <c r="B1434" s="95"/>
      <c r="C1434" s="96">
        <v>493</v>
      </c>
      <c r="D1434" s="136" t="s">
        <v>216</v>
      </c>
      <c r="E1434" s="137" t="s">
        <v>2439</v>
      </c>
      <c r="F1434" s="138" t="s">
        <v>2440</v>
      </c>
      <c r="G1434" s="139" t="s">
        <v>256</v>
      </c>
      <c r="H1434" s="140">
        <v>1</v>
      </c>
      <c r="I1434" s="140"/>
      <c r="J1434" s="140">
        <f t="shared" si="365"/>
        <v>0</v>
      </c>
      <c r="K1434" s="141"/>
      <c r="L1434" s="142"/>
      <c r="M1434" s="143" t="s">
        <v>0</v>
      </c>
      <c r="N1434" s="144" t="s">
        <v>24</v>
      </c>
      <c r="O1434" s="104">
        <v>0</v>
      </c>
      <c r="P1434" s="104">
        <f t="shared" si="353"/>
        <v>0</v>
      </c>
      <c r="Q1434" s="104">
        <v>0</v>
      </c>
      <c r="R1434" s="104">
        <f t="shared" si="354"/>
        <v>0</v>
      </c>
      <c r="S1434" s="104">
        <v>0</v>
      </c>
      <c r="T1434" s="105">
        <f t="shared" si="355"/>
        <v>0</v>
      </c>
      <c r="U1434" s="20"/>
      <c r="V1434" s="20"/>
      <c r="W1434" s="20"/>
      <c r="X1434" s="20"/>
      <c r="Y1434" s="20"/>
      <c r="Z1434" s="20"/>
      <c r="AA1434" s="20"/>
      <c r="AB1434" s="20"/>
      <c r="AC1434" s="20"/>
      <c r="AD1434" s="20"/>
      <c r="AE1434" s="20"/>
      <c r="AR1434" s="106" t="s">
        <v>994</v>
      </c>
      <c r="AT1434" s="106" t="s">
        <v>216</v>
      </c>
      <c r="AU1434" s="106" t="s">
        <v>116</v>
      </c>
      <c r="AY1434" s="12" t="s">
        <v>109</v>
      </c>
      <c r="BE1434" s="107">
        <f t="shared" si="356"/>
        <v>0</v>
      </c>
      <c r="BF1434" s="107">
        <f t="shared" si="357"/>
        <v>0</v>
      </c>
      <c r="BG1434" s="107">
        <f t="shared" si="358"/>
        <v>0</v>
      </c>
      <c r="BH1434" s="107">
        <f t="shared" si="359"/>
        <v>0</v>
      </c>
      <c r="BI1434" s="107">
        <f t="shared" si="360"/>
        <v>0</v>
      </c>
      <c r="BJ1434" s="12" t="s">
        <v>116</v>
      </c>
      <c r="BK1434" s="107">
        <f t="shared" si="361"/>
        <v>0</v>
      </c>
      <c r="BL1434" s="12" t="s">
        <v>425</v>
      </c>
      <c r="BM1434" s="106" t="s">
        <v>2441</v>
      </c>
    </row>
    <row r="1435" spans="1:65" s="2" customFormat="1" ht="16.5" customHeight="1" x14ac:dyDescent="0.2">
      <c r="A1435" s="20"/>
      <c r="B1435" s="95"/>
      <c r="C1435" s="96">
        <v>494</v>
      </c>
      <c r="D1435" s="96" t="s">
        <v>111</v>
      </c>
      <c r="E1435" s="97" t="s">
        <v>2442</v>
      </c>
      <c r="F1435" s="98" t="s">
        <v>2443</v>
      </c>
      <c r="G1435" s="99" t="s">
        <v>256</v>
      </c>
      <c r="H1435" s="100">
        <v>8</v>
      </c>
      <c r="I1435" s="100"/>
      <c r="J1435" s="190">
        <f t="shared" ref="J1435:J1436" si="366">SUM(H1435*I1435)</f>
        <v>0</v>
      </c>
      <c r="K1435" s="101"/>
      <c r="L1435" s="21"/>
      <c r="M1435" s="102" t="s">
        <v>0</v>
      </c>
      <c r="N1435" s="103" t="s">
        <v>24</v>
      </c>
      <c r="O1435" s="104">
        <v>0</v>
      </c>
      <c r="P1435" s="104">
        <f t="shared" si="353"/>
        <v>0</v>
      </c>
      <c r="Q1435" s="104">
        <v>0</v>
      </c>
      <c r="R1435" s="104">
        <f t="shared" si="354"/>
        <v>0</v>
      </c>
      <c r="S1435" s="104">
        <v>0</v>
      </c>
      <c r="T1435" s="105">
        <f t="shared" si="355"/>
        <v>0</v>
      </c>
      <c r="U1435" s="20"/>
      <c r="V1435" s="20"/>
      <c r="W1435" s="20"/>
      <c r="X1435" s="20"/>
      <c r="Y1435" s="20"/>
      <c r="Z1435" s="20"/>
      <c r="AA1435" s="20"/>
      <c r="AB1435" s="20"/>
      <c r="AC1435" s="20"/>
      <c r="AD1435" s="20"/>
      <c r="AE1435" s="20"/>
      <c r="AR1435" s="106" t="s">
        <v>425</v>
      </c>
      <c r="AT1435" s="106" t="s">
        <v>111</v>
      </c>
      <c r="AU1435" s="106" t="s">
        <v>116</v>
      </c>
      <c r="AY1435" s="12" t="s">
        <v>109</v>
      </c>
      <c r="BE1435" s="107">
        <f t="shared" si="356"/>
        <v>0</v>
      </c>
      <c r="BF1435" s="107">
        <f t="shared" si="357"/>
        <v>0</v>
      </c>
      <c r="BG1435" s="107">
        <f t="shared" si="358"/>
        <v>0</v>
      </c>
      <c r="BH1435" s="107">
        <f t="shared" si="359"/>
        <v>0</v>
      </c>
      <c r="BI1435" s="107">
        <f t="shared" si="360"/>
        <v>0</v>
      </c>
      <c r="BJ1435" s="12" t="s">
        <v>116</v>
      </c>
      <c r="BK1435" s="107">
        <f t="shared" si="361"/>
        <v>0</v>
      </c>
      <c r="BL1435" s="12" t="s">
        <v>425</v>
      </c>
      <c r="BM1435" s="106" t="s">
        <v>2444</v>
      </c>
    </row>
    <row r="1436" spans="1:65" s="2" customFormat="1" ht="24.2" customHeight="1" x14ac:dyDescent="0.2">
      <c r="A1436" s="20"/>
      <c r="B1436" s="95"/>
      <c r="C1436" s="96">
        <v>495</v>
      </c>
      <c r="D1436" s="136" t="s">
        <v>216</v>
      </c>
      <c r="E1436" s="137" t="s">
        <v>2445</v>
      </c>
      <c r="F1436" s="138" t="s">
        <v>2446</v>
      </c>
      <c r="G1436" s="139" t="s">
        <v>256</v>
      </c>
      <c r="H1436" s="140">
        <v>8</v>
      </c>
      <c r="I1436" s="140"/>
      <c r="J1436" s="140">
        <f t="shared" si="366"/>
        <v>0</v>
      </c>
      <c r="K1436" s="141"/>
      <c r="L1436" s="142"/>
      <c r="M1436" s="143" t="s">
        <v>0</v>
      </c>
      <c r="N1436" s="144" t="s">
        <v>24</v>
      </c>
      <c r="O1436" s="104">
        <v>0</v>
      </c>
      <c r="P1436" s="104">
        <f t="shared" si="353"/>
        <v>0</v>
      </c>
      <c r="Q1436" s="104">
        <v>0</v>
      </c>
      <c r="R1436" s="104">
        <f t="shared" si="354"/>
        <v>0</v>
      </c>
      <c r="S1436" s="104">
        <v>0</v>
      </c>
      <c r="T1436" s="105">
        <f t="shared" si="355"/>
        <v>0</v>
      </c>
      <c r="U1436" s="20"/>
      <c r="V1436" s="20"/>
      <c r="W1436" s="20"/>
      <c r="X1436" s="20"/>
      <c r="Y1436" s="20"/>
      <c r="Z1436" s="20"/>
      <c r="AA1436" s="20"/>
      <c r="AB1436" s="20"/>
      <c r="AC1436" s="20"/>
      <c r="AD1436" s="20"/>
      <c r="AE1436" s="20"/>
      <c r="AR1436" s="106" t="s">
        <v>994</v>
      </c>
      <c r="AT1436" s="106" t="s">
        <v>216</v>
      </c>
      <c r="AU1436" s="106" t="s">
        <v>116</v>
      </c>
      <c r="AY1436" s="12" t="s">
        <v>109</v>
      </c>
      <c r="BE1436" s="107">
        <f t="shared" si="356"/>
        <v>0</v>
      </c>
      <c r="BF1436" s="107">
        <f t="shared" si="357"/>
        <v>0</v>
      </c>
      <c r="BG1436" s="107">
        <f t="shared" si="358"/>
        <v>0</v>
      </c>
      <c r="BH1436" s="107">
        <f t="shared" si="359"/>
        <v>0</v>
      </c>
      <c r="BI1436" s="107">
        <f t="shared" si="360"/>
        <v>0</v>
      </c>
      <c r="BJ1436" s="12" t="s">
        <v>116</v>
      </c>
      <c r="BK1436" s="107">
        <f t="shared" si="361"/>
        <v>0</v>
      </c>
      <c r="BL1436" s="12" t="s">
        <v>425</v>
      </c>
      <c r="BM1436" s="106" t="s">
        <v>2447</v>
      </c>
    </row>
    <row r="1437" spans="1:65" s="2" customFormat="1" ht="16.5" customHeight="1" x14ac:dyDescent="0.2">
      <c r="A1437" s="20"/>
      <c r="B1437" s="95"/>
      <c r="C1437" s="96">
        <v>496</v>
      </c>
      <c r="D1437" s="96" t="s">
        <v>111</v>
      </c>
      <c r="E1437" s="97" t="s">
        <v>2448</v>
      </c>
      <c r="F1437" s="98" t="s">
        <v>2449</v>
      </c>
      <c r="G1437" s="99" t="s">
        <v>256</v>
      </c>
      <c r="H1437" s="100">
        <v>60</v>
      </c>
      <c r="I1437" s="100"/>
      <c r="J1437" s="190">
        <f t="shared" ref="J1437:J1439" si="367">SUM(H1437*I1437)</f>
        <v>0</v>
      </c>
      <c r="K1437" s="101"/>
      <c r="L1437" s="21"/>
      <c r="M1437" s="102" t="s">
        <v>0</v>
      </c>
      <c r="N1437" s="103" t="s">
        <v>24</v>
      </c>
      <c r="O1437" s="104">
        <v>0</v>
      </c>
      <c r="P1437" s="104">
        <f t="shared" si="353"/>
        <v>0</v>
      </c>
      <c r="Q1437" s="104">
        <v>0</v>
      </c>
      <c r="R1437" s="104">
        <f t="shared" si="354"/>
        <v>0</v>
      </c>
      <c r="S1437" s="104">
        <v>0</v>
      </c>
      <c r="T1437" s="105">
        <f t="shared" si="355"/>
        <v>0</v>
      </c>
      <c r="U1437" s="20"/>
      <c r="V1437" s="20"/>
      <c r="W1437" s="20"/>
      <c r="X1437" s="20"/>
      <c r="Y1437" s="20"/>
      <c r="Z1437" s="20"/>
      <c r="AA1437" s="20"/>
      <c r="AB1437" s="20"/>
      <c r="AC1437" s="20"/>
      <c r="AD1437" s="20"/>
      <c r="AE1437" s="20"/>
      <c r="AR1437" s="106" t="s">
        <v>425</v>
      </c>
      <c r="AT1437" s="106" t="s">
        <v>111</v>
      </c>
      <c r="AU1437" s="106" t="s">
        <v>116</v>
      </c>
      <c r="AY1437" s="12" t="s">
        <v>109</v>
      </c>
      <c r="BE1437" s="107">
        <f t="shared" si="356"/>
        <v>0</v>
      </c>
      <c r="BF1437" s="107">
        <f t="shared" si="357"/>
        <v>0</v>
      </c>
      <c r="BG1437" s="107">
        <f t="shared" si="358"/>
        <v>0</v>
      </c>
      <c r="BH1437" s="107">
        <f t="shared" si="359"/>
        <v>0</v>
      </c>
      <c r="BI1437" s="107">
        <f t="shared" si="360"/>
        <v>0</v>
      </c>
      <c r="BJ1437" s="12" t="s">
        <v>116</v>
      </c>
      <c r="BK1437" s="107">
        <f t="shared" si="361"/>
        <v>0</v>
      </c>
      <c r="BL1437" s="12" t="s">
        <v>425</v>
      </c>
      <c r="BM1437" s="106" t="s">
        <v>2450</v>
      </c>
    </row>
    <row r="1438" spans="1:65" s="2" customFormat="1" ht="21.75" customHeight="1" x14ac:dyDescent="0.2">
      <c r="A1438" s="20"/>
      <c r="B1438" s="95"/>
      <c r="C1438" s="96">
        <v>497</v>
      </c>
      <c r="D1438" s="96" t="s">
        <v>111</v>
      </c>
      <c r="E1438" s="97" t="s">
        <v>2451</v>
      </c>
      <c r="F1438" s="98" t="s">
        <v>2452</v>
      </c>
      <c r="G1438" s="99" t="s">
        <v>256</v>
      </c>
      <c r="H1438" s="100">
        <v>120</v>
      </c>
      <c r="I1438" s="100"/>
      <c r="J1438" s="190">
        <f t="shared" si="367"/>
        <v>0</v>
      </c>
      <c r="K1438" s="101"/>
      <c r="L1438" s="21"/>
      <c r="M1438" s="102" t="s">
        <v>0</v>
      </c>
      <c r="N1438" s="103" t="s">
        <v>24</v>
      </c>
      <c r="O1438" s="104">
        <v>0</v>
      </c>
      <c r="P1438" s="104">
        <f t="shared" si="353"/>
        <v>0</v>
      </c>
      <c r="Q1438" s="104">
        <v>0</v>
      </c>
      <c r="R1438" s="104">
        <f t="shared" si="354"/>
        <v>0</v>
      </c>
      <c r="S1438" s="104">
        <v>0</v>
      </c>
      <c r="T1438" s="105">
        <f t="shared" si="355"/>
        <v>0</v>
      </c>
      <c r="U1438" s="20"/>
      <c r="V1438" s="20"/>
      <c r="W1438" s="20"/>
      <c r="X1438" s="20"/>
      <c r="Y1438" s="20"/>
      <c r="Z1438" s="20"/>
      <c r="AA1438" s="20"/>
      <c r="AB1438" s="20"/>
      <c r="AC1438" s="20"/>
      <c r="AD1438" s="20"/>
      <c r="AE1438" s="20"/>
      <c r="AR1438" s="106" t="s">
        <v>425</v>
      </c>
      <c r="AT1438" s="106" t="s">
        <v>111</v>
      </c>
      <c r="AU1438" s="106" t="s">
        <v>116</v>
      </c>
      <c r="AY1438" s="12" t="s">
        <v>109</v>
      </c>
      <c r="BE1438" s="107">
        <f t="shared" si="356"/>
        <v>0</v>
      </c>
      <c r="BF1438" s="107">
        <f t="shared" si="357"/>
        <v>0</v>
      </c>
      <c r="BG1438" s="107">
        <f t="shared" si="358"/>
        <v>0</v>
      </c>
      <c r="BH1438" s="107">
        <f t="shared" si="359"/>
        <v>0</v>
      </c>
      <c r="BI1438" s="107">
        <f t="shared" si="360"/>
        <v>0</v>
      </c>
      <c r="BJ1438" s="12" t="s">
        <v>116</v>
      </c>
      <c r="BK1438" s="107">
        <f t="shared" si="361"/>
        <v>0</v>
      </c>
      <c r="BL1438" s="12" t="s">
        <v>425</v>
      </c>
      <c r="BM1438" s="106" t="s">
        <v>2453</v>
      </c>
    </row>
    <row r="1439" spans="1:65" s="2" customFormat="1" ht="24.2" customHeight="1" x14ac:dyDescent="0.2">
      <c r="A1439" s="20"/>
      <c r="B1439" s="95"/>
      <c r="C1439" s="96">
        <v>498</v>
      </c>
      <c r="D1439" s="136" t="s">
        <v>216</v>
      </c>
      <c r="E1439" s="137" t="s">
        <v>2454</v>
      </c>
      <c r="F1439" s="138" t="s">
        <v>2455</v>
      </c>
      <c r="G1439" s="139" t="s">
        <v>256</v>
      </c>
      <c r="H1439" s="140">
        <v>120</v>
      </c>
      <c r="I1439" s="140"/>
      <c r="J1439" s="140">
        <f t="shared" si="367"/>
        <v>0</v>
      </c>
      <c r="K1439" s="141"/>
      <c r="L1439" s="142"/>
      <c r="M1439" s="143" t="s">
        <v>0</v>
      </c>
      <c r="N1439" s="144" t="s">
        <v>24</v>
      </c>
      <c r="O1439" s="104">
        <v>0</v>
      </c>
      <c r="P1439" s="104">
        <f t="shared" si="353"/>
        <v>0</v>
      </c>
      <c r="Q1439" s="104">
        <v>0</v>
      </c>
      <c r="R1439" s="104">
        <f t="shared" si="354"/>
        <v>0</v>
      </c>
      <c r="S1439" s="104">
        <v>0</v>
      </c>
      <c r="T1439" s="105">
        <f t="shared" si="355"/>
        <v>0</v>
      </c>
      <c r="U1439" s="20"/>
      <c r="V1439" s="20"/>
      <c r="W1439" s="20"/>
      <c r="X1439" s="20"/>
      <c r="Y1439" s="20"/>
      <c r="Z1439" s="20"/>
      <c r="AA1439" s="20"/>
      <c r="AB1439" s="20"/>
      <c r="AC1439" s="20"/>
      <c r="AD1439" s="20"/>
      <c r="AE1439" s="20"/>
      <c r="AR1439" s="106" t="s">
        <v>994</v>
      </c>
      <c r="AT1439" s="106" t="s">
        <v>216</v>
      </c>
      <c r="AU1439" s="106" t="s">
        <v>116</v>
      </c>
      <c r="AY1439" s="12" t="s">
        <v>109</v>
      </c>
      <c r="BE1439" s="107">
        <f t="shared" si="356"/>
        <v>0</v>
      </c>
      <c r="BF1439" s="107">
        <f t="shared" si="357"/>
        <v>0</v>
      </c>
      <c r="BG1439" s="107">
        <f t="shared" si="358"/>
        <v>0</v>
      </c>
      <c r="BH1439" s="107">
        <f t="shared" si="359"/>
        <v>0</v>
      </c>
      <c r="BI1439" s="107">
        <f t="shared" si="360"/>
        <v>0</v>
      </c>
      <c r="BJ1439" s="12" t="s">
        <v>116</v>
      </c>
      <c r="BK1439" s="107">
        <f t="shared" si="361"/>
        <v>0</v>
      </c>
      <c r="BL1439" s="12" t="s">
        <v>425</v>
      </c>
      <c r="BM1439" s="106" t="s">
        <v>2456</v>
      </c>
    </row>
    <row r="1440" spans="1:65" s="2" customFormat="1" ht="16.5" customHeight="1" x14ac:dyDescent="0.2">
      <c r="A1440" s="20"/>
      <c r="B1440" s="95"/>
      <c r="C1440" s="96">
        <v>499</v>
      </c>
      <c r="D1440" s="96" t="s">
        <v>111</v>
      </c>
      <c r="E1440" s="97" t="s">
        <v>2457</v>
      </c>
      <c r="F1440" s="98" t="s">
        <v>2458</v>
      </c>
      <c r="G1440" s="99" t="s">
        <v>256</v>
      </c>
      <c r="H1440" s="100">
        <v>1</v>
      </c>
      <c r="I1440" s="100"/>
      <c r="J1440" s="190">
        <f t="shared" ref="J1440:J1442" si="368">SUM(H1440*I1440)</f>
        <v>0</v>
      </c>
      <c r="K1440" s="101"/>
      <c r="L1440" s="21"/>
      <c r="M1440" s="102" t="s">
        <v>0</v>
      </c>
      <c r="N1440" s="103" t="s">
        <v>24</v>
      </c>
      <c r="O1440" s="104">
        <v>0</v>
      </c>
      <c r="P1440" s="104">
        <f t="shared" si="353"/>
        <v>0</v>
      </c>
      <c r="Q1440" s="104">
        <v>0</v>
      </c>
      <c r="R1440" s="104">
        <f t="shared" si="354"/>
        <v>0</v>
      </c>
      <c r="S1440" s="104">
        <v>0</v>
      </c>
      <c r="T1440" s="105">
        <f t="shared" si="355"/>
        <v>0</v>
      </c>
      <c r="U1440" s="20"/>
      <c r="V1440" s="20"/>
      <c r="W1440" s="20"/>
      <c r="X1440" s="20"/>
      <c r="Y1440" s="20"/>
      <c r="Z1440" s="20"/>
      <c r="AA1440" s="20"/>
      <c r="AB1440" s="20"/>
      <c r="AC1440" s="20"/>
      <c r="AD1440" s="20"/>
      <c r="AE1440" s="20"/>
      <c r="AR1440" s="106" t="s">
        <v>425</v>
      </c>
      <c r="AT1440" s="106" t="s">
        <v>111</v>
      </c>
      <c r="AU1440" s="106" t="s">
        <v>116</v>
      </c>
      <c r="AY1440" s="12" t="s">
        <v>109</v>
      </c>
      <c r="BE1440" s="107">
        <f t="shared" si="356"/>
        <v>0</v>
      </c>
      <c r="BF1440" s="107">
        <f t="shared" si="357"/>
        <v>0</v>
      </c>
      <c r="BG1440" s="107">
        <f t="shared" si="358"/>
        <v>0</v>
      </c>
      <c r="BH1440" s="107">
        <f t="shared" si="359"/>
        <v>0</v>
      </c>
      <c r="BI1440" s="107">
        <f t="shared" si="360"/>
        <v>0</v>
      </c>
      <c r="BJ1440" s="12" t="s">
        <v>116</v>
      </c>
      <c r="BK1440" s="107">
        <f t="shared" si="361"/>
        <v>0</v>
      </c>
      <c r="BL1440" s="12" t="s">
        <v>425</v>
      </c>
      <c r="BM1440" s="106" t="s">
        <v>2459</v>
      </c>
    </row>
    <row r="1441" spans="1:65" s="2" customFormat="1" ht="21.75" customHeight="1" x14ac:dyDescent="0.2">
      <c r="A1441" s="20"/>
      <c r="B1441" s="95"/>
      <c r="C1441" s="96">
        <v>500</v>
      </c>
      <c r="D1441" s="96" t="s">
        <v>111</v>
      </c>
      <c r="E1441" s="97" t="s">
        <v>2460</v>
      </c>
      <c r="F1441" s="98" t="s">
        <v>2461</v>
      </c>
      <c r="G1441" s="99" t="s">
        <v>362</v>
      </c>
      <c r="H1441" s="100">
        <v>2600</v>
      </c>
      <c r="I1441" s="100"/>
      <c r="J1441" s="190">
        <f t="shared" si="368"/>
        <v>0</v>
      </c>
      <c r="K1441" s="101"/>
      <c r="L1441" s="21"/>
      <c r="M1441" s="102" t="s">
        <v>0</v>
      </c>
      <c r="N1441" s="103" t="s">
        <v>24</v>
      </c>
      <c r="O1441" s="104">
        <v>0</v>
      </c>
      <c r="P1441" s="104">
        <f t="shared" si="353"/>
        <v>0</v>
      </c>
      <c r="Q1441" s="104">
        <v>0</v>
      </c>
      <c r="R1441" s="104">
        <f t="shared" si="354"/>
        <v>0</v>
      </c>
      <c r="S1441" s="104">
        <v>0</v>
      </c>
      <c r="T1441" s="105">
        <f t="shared" si="355"/>
        <v>0</v>
      </c>
      <c r="U1441" s="20"/>
      <c r="V1441" s="20"/>
      <c r="W1441" s="20"/>
      <c r="X1441" s="20"/>
      <c r="Y1441" s="20"/>
      <c r="Z1441" s="20"/>
      <c r="AA1441" s="20"/>
      <c r="AB1441" s="20"/>
      <c r="AC1441" s="20"/>
      <c r="AD1441" s="20"/>
      <c r="AE1441" s="20"/>
      <c r="AR1441" s="106" t="s">
        <v>425</v>
      </c>
      <c r="AT1441" s="106" t="s">
        <v>111</v>
      </c>
      <c r="AU1441" s="106" t="s">
        <v>116</v>
      </c>
      <c r="AY1441" s="12" t="s">
        <v>109</v>
      </c>
      <c r="BE1441" s="107">
        <f t="shared" si="356"/>
        <v>0</v>
      </c>
      <c r="BF1441" s="107">
        <f t="shared" si="357"/>
        <v>0</v>
      </c>
      <c r="BG1441" s="107">
        <f t="shared" si="358"/>
        <v>0</v>
      </c>
      <c r="BH1441" s="107">
        <f t="shared" si="359"/>
        <v>0</v>
      </c>
      <c r="BI1441" s="107">
        <f t="shared" si="360"/>
        <v>0</v>
      </c>
      <c r="BJ1441" s="12" t="s">
        <v>116</v>
      </c>
      <c r="BK1441" s="107">
        <f t="shared" si="361"/>
        <v>0</v>
      </c>
      <c r="BL1441" s="12" t="s">
        <v>425</v>
      </c>
      <c r="BM1441" s="106" t="s">
        <v>2462</v>
      </c>
    </row>
    <row r="1442" spans="1:65" s="2" customFormat="1" ht="21.75" customHeight="1" x14ac:dyDescent="0.2">
      <c r="A1442" s="20"/>
      <c r="B1442" s="95"/>
      <c r="C1442" s="96">
        <v>501</v>
      </c>
      <c r="D1442" s="136" t="s">
        <v>216</v>
      </c>
      <c r="E1442" s="137" t="s">
        <v>2463</v>
      </c>
      <c r="F1442" s="138" t="s">
        <v>2464</v>
      </c>
      <c r="G1442" s="139" t="s">
        <v>362</v>
      </c>
      <c r="H1442" s="140">
        <v>2600</v>
      </c>
      <c r="I1442" s="140"/>
      <c r="J1442" s="140">
        <f t="shared" si="368"/>
        <v>0</v>
      </c>
      <c r="K1442" s="141"/>
      <c r="L1442" s="142"/>
      <c r="M1442" s="143" t="s">
        <v>0</v>
      </c>
      <c r="N1442" s="144" t="s">
        <v>24</v>
      </c>
      <c r="O1442" s="104">
        <v>0</v>
      </c>
      <c r="P1442" s="104">
        <f t="shared" si="353"/>
        <v>0</v>
      </c>
      <c r="Q1442" s="104">
        <v>0</v>
      </c>
      <c r="R1442" s="104">
        <f t="shared" si="354"/>
        <v>0</v>
      </c>
      <c r="S1442" s="104">
        <v>0</v>
      </c>
      <c r="T1442" s="105">
        <f t="shared" si="355"/>
        <v>0</v>
      </c>
      <c r="U1442" s="20"/>
      <c r="V1442" s="20"/>
      <c r="W1442" s="20"/>
      <c r="X1442" s="20"/>
      <c r="Y1442" s="20"/>
      <c r="Z1442" s="20"/>
      <c r="AA1442" s="20"/>
      <c r="AB1442" s="20"/>
      <c r="AC1442" s="20"/>
      <c r="AD1442" s="20"/>
      <c r="AE1442" s="20"/>
      <c r="AR1442" s="106" t="s">
        <v>994</v>
      </c>
      <c r="AT1442" s="106" t="s">
        <v>216</v>
      </c>
      <c r="AU1442" s="106" t="s">
        <v>116</v>
      </c>
      <c r="AY1442" s="12" t="s">
        <v>109</v>
      </c>
      <c r="BE1442" s="107">
        <f t="shared" si="356"/>
        <v>0</v>
      </c>
      <c r="BF1442" s="107">
        <f t="shared" si="357"/>
        <v>0</v>
      </c>
      <c r="BG1442" s="107">
        <f t="shared" si="358"/>
        <v>0</v>
      </c>
      <c r="BH1442" s="107">
        <f t="shared" si="359"/>
        <v>0</v>
      </c>
      <c r="BI1442" s="107">
        <f t="shared" si="360"/>
        <v>0</v>
      </c>
      <c r="BJ1442" s="12" t="s">
        <v>116</v>
      </c>
      <c r="BK1442" s="107">
        <f t="shared" si="361"/>
        <v>0</v>
      </c>
      <c r="BL1442" s="12" t="s">
        <v>425</v>
      </c>
      <c r="BM1442" s="106" t="s">
        <v>2465</v>
      </c>
    </row>
    <row r="1443" spans="1:65" s="2" customFormat="1" ht="21.75" customHeight="1" x14ac:dyDescent="0.2">
      <c r="A1443" s="20"/>
      <c r="B1443" s="95"/>
      <c r="C1443" s="96">
        <v>502</v>
      </c>
      <c r="D1443" s="96" t="s">
        <v>111</v>
      </c>
      <c r="E1443" s="97" t="s">
        <v>2466</v>
      </c>
      <c r="F1443" s="98" t="s">
        <v>2467</v>
      </c>
      <c r="G1443" s="99" t="s">
        <v>362</v>
      </c>
      <c r="H1443" s="100">
        <v>3800</v>
      </c>
      <c r="I1443" s="100"/>
      <c r="J1443" s="190">
        <f t="shared" ref="J1443:J1444" si="369">SUM(H1443*I1443)</f>
        <v>0</v>
      </c>
      <c r="K1443" s="101"/>
      <c r="L1443" s="21"/>
      <c r="M1443" s="102" t="s">
        <v>0</v>
      </c>
      <c r="N1443" s="103" t="s">
        <v>24</v>
      </c>
      <c r="O1443" s="104">
        <v>0</v>
      </c>
      <c r="P1443" s="104">
        <f t="shared" si="353"/>
        <v>0</v>
      </c>
      <c r="Q1443" s="104">
        <v>0</v>
      </c>
      <c r="R1443" s="104">
        <f t="shared" si="354"/>
        <v>0</v>
      </c>
      <c r="S1443" s="104">
        <v>0</v>
      </c>
      <c r="T1443" s="105">
        <f t="shared" si="355"/>
        <v>0</v>
      </c>
      <c r="U1443" s="20"/>
      <c r="V1443" s="20"/>
      <c r="W1443" s="20"/>
      <c r="X1443" s="20"/>
      <c r="Y1443" s="20"/>
      <c r="Z1443" s="20"/>
      <c r="AA1443" s="20"/>
      <c r="AB1443" s="20"/>
      <c r="AC1443" s="20"/>
      <c r="AD1443" s="20"/>
      <c r="AE1443" s="20"/>
      <c r="AR1443" s="106" t="s">
        <v>425</v>
      </c>
      <c r="AT1443" s="106" t="s">
        <v>111</v>
      </c>
      <c r="AU1443" s="106" t="s">
        <v>116</v>
      </c>
      <c r="AY1443" s="12" t="s">
        <v>109</v>
      </c>
      <c r="BE1443" s="107">
        <f t="shared" si="356"/>
        <v>0</v>
      </c>
      <c r="BF1443" s="107">
        <f t="shared" si="357"/>
        <v>0</v>
      </c>
      <c r="BG1443" s="107">
        <f t="shared" si="358"/>
        <v>0</v>
      </c>
      <c r="BH1443" s="107">
        <f t="shared" si="359"/>
        <v>0</v>
      </c>
      <c r="BI1443" s="107">
        <f t="shared" si="360"/>
        <v>0</v>
      </c>
      <c r="BJ1443" s="12" t="s">
        <v>116</v>
      </c>
      <c r="BK1443" s="107">
        <f t="shared" si="361"/>
        <v>0</v>
      </c>
      <c r="BL1443" s="12" t="s">
        <v>425</v>
      </c>
      <c r="BM1443" s="106" t="s">
        <v>2468</v>
      </c>
    </row>
    <row r="1444" spans="1:65" s="2" customFormat="1" ht="21.75" customHeight="1" x14ac:dyDescent="0.2">
      <c r="A1444" s="20"/>
      <c r="B1444" s="95"/>
      <c r="C1444" s="96">
        <v>503</v>
      </c>
      <c r="D1444" s="136" t="s">
        <v>216</v>
      </c>
      <c r="E1444" s="137" t="s">
        <v>2469</v>
      </c>
      <c r="F1444" s="138" t="s">
        <v>2470</v>
      </c>
      <c r="G1444" s="139" t="s">
        <v>362</v>
      </c>
      <c r="H1444" s="140">
        <v>3800</v>
      </c>
      <c r="I1444" s="140"/>
      <c r="J1444" s="140">
        <f t="shared" si="369"/>
        <v>0</v>
      </c>
      <c r="K1444" s="141"/>
      <c r="L1444" s="142"/>
      <c r="M1444" s="143" t="s">
        <v>0</v>
      </c>
      <c r="N1444" s="144" t="s">
        <v>24</v>
      </c>
      <c r="O1444" s="104">
        <v>0</v>
      </c>
      <c r="P1444" s="104">
        <f t="shared" si="353"/>
        <v>0</v>
      </c>
      <c r="Q1444" s="104">
        <v>0</v>
      </c>
      <c r="R1444" s="104">
        <f t="shared" si="354"/>
        <v>0</v>
      </c>
      <c r="S1444" s="104">
        <v>0</v>
      </c>
      <c r="T1444" s="105">
        <f t="shared" si="355"/>
        <v>0</v>
      </c>
      <c r="U1444" s="20"/>
      <c r="V1444" s="20"/>
      <c r="W1444" s="20"/>
      <c r="X1444" s="20"/>
      <c r="Y1444" s="20"/>
      <c r="Z1444" s="20"/>
      <c r="AA1444" s="20"/>
      <c r="AB1444" s="20"/>
      <c r="AC1444" s="20"/>
      <c r="AD1444" s="20"/>
      <c r="AE1444" s="20"/>
      <c r="AR1444" s="106" t="s">
        <v>994</v>
      </c>
      <c r="AT1444" s="106" t="s">
        <v>216</v>
      </c>
      <c r="AU1444" s="106" t="s">
        <v>116</v>
      </c>
      <c r="AY1444" s="12" t="s">
        <v>109</v>
      </c>
      <c r="BE1444" s="107">
        <f t="shared" si="356"/>
        <v>0</v>
      </c>
      <c r="BF1444" s="107">
        <f t="shared" si="357"/>
        <v>0</v>
      </c>
      <c r="BG1444" s="107">
        <f t="shared" si="358"/>
        <v>0</v>
      </c>
      <c r="BH1444" s="107">
        <f t="shared" si="359"/>
        <v>0</v>
      </c>
      <c r="BI1444" s="107">
        <f t="shared" si="360"/>
        <v>0</v>
      </c>
      <c r="BJ1444" s="12" t="s">
        <v>116</v>
      </c>
      <c r="BK1444" s="107">
        <f t="shared" si="361"/>
        <v>0</v>
      </c>
      <c r="BL1444" s="12" t="s">
        <v>425</v>
      </c>
      <c r="BM1444" s="106" t="s">
        <v>2471</v>
      </c>
    </row>
    <row r="1445" spans="1:65" s="2" customFormat="1" ht="21.75" customHeight="1" x14ac:dyDescent="0.2">
      <c r="A1445" s="20"/>
      <c r="B1445" s="95"/>
      <c r="C1445" s="96">
        <v>504</v>
      </c>
      <c r="D1445" s="96" t="s">
        <v>111</v>
      </c>
      <c r="E1445" s="97" t="s">
        <v>2472</v>
      </c>
      <c r="F1445" s="98" t="s">
        <v>2473</v>
      </c>
      <c r="G1445" s="99" t="s">
        <v>362</v>
      </c>
      <c r="H1445" s="100">
        <v>30</v>
      </c>
      <c r="I1445" s="100"/>
      <c r="J1445" s="190">
        <f t="shared" ref="J1445:J1454" si="370">SUM(H1445*I1445)</f>
        <v>0</v>
      </c>
      <c r="K1445" s="101"/>
      <c r="L1445" s="21"/>
      <c r="M1445" s="102" t="s">
        <v>0</v>
      </c>
      <c r="N1445" s="103" t="s">
        <v>24</v>
      </c>
      <c r="O1445" s="104">
        <v>0</v>
      </c>
      <c r="P1445" s="104">
        <f t="shared" si="353"/>
        <v>0</v>
      </c>
      <c r="Q1445" s="104">
        <v>0</v>
      </c>
      <c r="R1445" s="104">
        <f t="shared" si="354"/>
        <v>0</v>
      </c>
      <c r="S1445" s="104">
        <v>0</v>
      </c>
      <c r="T1445" s="105">
        <f t="shared" si="355"/>
        <v>0</v>
      </c>
      <c r="U1445" s="20"/>
      <c r="V1445" s="20"/>
      <c r="W1445" s="20"/>
      <c r="X1445" s="20"/>
      <c r="Y1445" s="20"/>
      <c r="Z1445" s="20"/>
      <c r="AA1445" s="20"/>
      <c r="AB1445" s="20"/>
      <c r="AC1445" s="20"/>
      <c r="AD1445" s="20"/>
      <c r="AE1445" s="20"/>
      <c r="AR1445" s="106" t="s">
        <v>425</v>
      </c>
      <c r="AT1445" s="106" t="s">
        <v>111</v>
      </c>
      <c r="AU1445" s="106" t="s">
        <v>116</v>
      </c>
      <c r="AY1445" s="12" t="s">
        <v>109</v>
      </c>
      <c r="BE1445" s="107">
        <f t="shared" si="356"/>
        <v>0</v>
      </c>
      <c r="BF1445" s="107">
        <f t="shared" si="357"/>
        <v>0</v>
      </c>
      <c r="BG1445" s="107">
        <f t="shared" si="358"/>
        <v>0</v>
      </c>
      <c r="BH1445" s="107">
        <f t="shared" si="359"/>
        <v>0</v>
      </c>
      <c r="BI1445" s="107">
        <f t="shared" si="360"/>
        <v>0</v>
      </c>
      <c r="BJ1445" s="12" t="s">
        <v>116</v>
      </c>
      <c r="BK1445" s="107">
        <f t="shared" si="361"/>
        <v>0</v>
      </c>
      <c r="BL1445" s="12" t="s">
        <v>425</v>
      </c>
      <c r="BM1445" s="106" t="s">
        <v>2474</v>
      </c>
    </row>
    <row r="1446" spans="1:65" s="2" customFormat="1" ht="21.75" customHeight="1" x14ac:dyDescent="0.2">
      <c r="A1446" s="20"/>
      <c r="B1446" s="95"/>
      <c r="C1446" s="96">
        <v>505</v>
      </c>
      <c r="D1446" s="136" t="s">
        <v>216</v>
      </c>
      <c r="E1446" s="137" t="s">
        <v>2475</v>
      </c>
      <c r="F1446" s="138" t="s">
        <v>2476</v>
      </c>
      <c r="G1446" s="139" t="s">
        <v>362</v>
      </c>
      <c r="H1446" s="140">
        <v>30</v>
      </c>
      <c r="I1446" s="140"/>
      <c r="J1446" s="140">
        <f t="shared" si="370"/>
        <v>0</v>
      </c>
      <c r="K1446" s="141"/>
      <c r="L1446" s="142"/>
      <c r="M1446" s="143" t="s">
        <v>0</v>
      </c>
      <c r="N1446" s="144" t="s">
        <v>24</v>
      </c>
      <c r="O1446" s="104">
        <v>0</v>
      </c>
      <c r="P1446" s="104">
        <f t="shared" si="353"/>
        <v>0</v>
      </c>
      <c r="Q1446" s="104">
        <v>0</v>
      </c>
      <c r="R1446" s="104">
        <f t="shared" si="354"/>
        <v>0</v>
      </c>
      <c r="S1446" s="104">
        <v>0</v>
      </c>
      <c r="T1446" s="105">
        <f t="shared" si="355"/>
        <v>0</v>
      </c>
      <c r="U1446" s="20"/>
      <c r="V1446" s="20"/>
      <c r="W1446" s="20"/>
      <c r="X1446" s="20"/>
      <c r="Y1446" s="20"/>
      <c r="Z1446" s="20"/>
      <c r="AA1446" s="20"/>
      <c r="AB1446" s="20"/>
      <c r="AC1446" s="20"/>
      <c r="AD1446" s="20"/>
      <c r="AE1446" s="20"/>
      <c r="AR1446" s="106" t="s">
        <v>994</v>
      </c>
      <c r="AT1446" s="106" t="s">
        <v>216</v>
      </c>
      <c r="AU1446" s="106" t="s">
        <v>116</v>
      </c>
      <c r="AY1446" s="12" t="s">
        <v>109</v>
      </c>
      <c r="BE1446" s="107">
        <f t="shared" si="356"/>
        <v>0</v>
      </c>
      <c r="BF1446" s="107">
        <f t="shared" si="357"/>
        <v>0</v>
      </c>
      <c r="BG1446" s="107">
        <f t="shared" si="358"/>
        <v>0</v>
      </c>
      <c r="BH1446" s="107">
        <f t="shared" si="359"/>
        <v>0</v>
      </c>
      <c r="BI1446" s="107">
        <f t="shared" si="360"/>
        <v>0</v>
      </c>
      <c r="BJ1446" s="12" t="s">
        <v>116</v>
      </c>
      <c r="BK1446" s="107">
        <f t="shared" si="361"/>
        <v>0</v>
      </c>
      <c r="BL1446" s="12" t="s">
        <v>425</v>
      </c>
      <c r="BM1446" s="106" t="s">
        <v>2477</v>
      </c>
    </row>
    <row r="1447" spans="1:65" s="2" customFormat="1" ht="21.75" customHeight="1" x14ac:dyDescent="0.2">
      <c r="A1447" s="20"/>
      <c r="B1447" s="95"/>
      <c r="C1447" s="96">
        <v>506</v>
      </c>
      <c r="D1447" s="96" t="s">
        <v>111</v>
      </c>
      <c r="E1447" s="97" t="s">
        <v>2478</v>
      </c>
      <c r="F1447" s="98" t="s">
        <v>2479</v>
      </c>
      <c r="G1447" s="99" t="s">
        <v>362</v>
      </c>
      <c r="H1447" s="100">
        <v>350</v>
      </c>
      <c r="I1447" s="100"/>
      <c r="J1447" s="190">
        <f t="shared" si="370"/>
        <v>0</v>
      </c>
      <c r="K1447" s="101"/>
      <c r="L1447" s="21"/>
      <c r="M1447" s="102" t="s">
        <v>0</v>
      </c>
      <c r="N1447" s="103" t="s">
        <v>24</v>
      </c>
      <c r="O1447" s="104">
        <v>0</v>
      </c>
      <c r="P1447" s="104">
        <f t="shared" si="353"/>
        <v>0</v>
      </c>
      <c r="Q1447" s="104">
        <v>0</v>
      </c>
      <c r="R1447" s="104">
        <f t="shared" si="354"/>
        <v>0</v>
      </c>
      <c r="S1447" s="104">
        <v>0</v>
      </c>
      <c r="T1447" s="105">
        <f t="shared" si="355"/>
        <v>0</v>
      </c>
      <c r="U1447" s="20"/>
      <c r="V1447" s="20"/>
      <c r="W1447" s="20"/>
      <c r="X1447" s="20"/>
      <c r="Y1447" s="20"/>
      <c r="Z1447" s="20"/>
      <c r="AA1447" s="20"/>
      <c r="AB1447" s="20"/>
      <c r="AC1447" s="20"/>
      <c r="AD1447" s="20"/>
      <c r="AE1447" s="20"/>
      <c r="AR1447" s="106" t="s">
        <v>425</v>
      </c>
      <c r="AT1447" s="106" t="s">
        <v>111</v>
      </c>
      <c r="AU1447" s="106" t="s">
        <v>116</v>
      </c>
      <c r="AY1447" s="12" t="s">
        <v>109</v>
      </c>
      <c r="BE1447" s="107">
        <f t="shared" si="356"/>
        <v>0</v>
      </c>
      <c r="BF1447" s="107">
        <f t="shared" si="357"/>
        <v>0</v>
      </c>
      <c r="BG1447" s="107">
        <f t="shared" si="358"/>
        <v>0</v>
      </c>
      <c r="BH1447" s="107">
        <f t="shared" si="359"/>
        <v>0</v>
      </c>
      <c r="BI1447" s="107">
        <f t="shared" si="360"/>
        <v>0</v>
      </c>
      <c r="BJ1447" s="12" t="s">
        <v>116</v>
      </c>
      <c r="BK1447" s="107">
        <f t="shared" si="361"/>
        <v>0</v>
      </c>
      <c r="BL1447" s="12" t="s">
        <v>425</v>
      </c>
      <c r="BM1447" s="106" t="s">
        <v>2480</v>
      </c>
    </row>
    <row r="1448" spans="1:65" s="2" customFormat="1" ht="21.75" customHeight="1" x14ac:dyDescent="0.2">
      <c r="A1448" s="20"/>
      <c r="B1448" s="95"/>
      <c r="C1448" s="96">
        <v>507</v>
      </c>
      <c r="D1448" s="136" t="s">
        <v>216</v>
      </c>
      <c r="E1448" s="137" t="s">
        <v>2481</v>
      </c>
      <c r="F1448" s="138" t="s">
        <v>2482</v>
      </c>
      <c r="G1448" s="139" t="s">
        <v>362</v>
      </c>
      <c r="H1448" s="140">
        <v>350</v>
      </c>
      <c r="I1448" s="140"/>
      <c r="J1448" s="140">
        <f t="shared" si="370"/>
        <v>0</v>
      </c>
      <c r="K1448" s="141"/>
      <c r="L1448" s="142"/>
      <c r="M1448" s="143" t="s">
        <v>0</v>
      </c>
      <c r="N1448" s="144" t="s">
        <v>24</v>
      </c>
      <c r="O1448" s="104">
        <v>0</v>
      </c>
      <c r="P1448" s="104">
        <f t="shared" si="353"/>
        <v>0</v>
      </c>
      <c r="Q1448" s="104">
        <v>0</v>
      </c>
      <c r="R1448" s="104">
        <f t="shared" si="354"/>
        <v>0</v>
      </c>
      <c r="S1448" s="104">
        <v>0</v>
      </c>
      <c r="T1448" s="105">
        <f t="shared" si="355"/>
        <v>0</v>
      </c>
      <c r="U1448" s="20"/>
      <c r="V1448" s="20"/>
      <c r="W1448" s="20"/>
      <c r="X1448" s="20"/>
      <c r="Y1448" s="20"/>
      <c r="Z1448" s="20"/>
      <c r="AA1448" s="20"/>
      <c r="AB1448" s="20"/>
      <c r="AC1448" s="20"/>
      <c r="AD1448" s="20"/>
      <c r="AE1448" s="20"/>
      <c r="AR1448" s="106" t="s">
        <v>994</v>
      </c>
      <c r="AT1448" s="106" t="s">
        <v>216</v>
      </c>
      <c r="AU1448" s="106" t="s">
        <v>116</v>
      </c>
      <c r="AY1448" s="12" t="s">
        <v>109</v>
      </c>
      <c r="BE1448" s="107">
        <f t="shared" si="356"/>
        <v>0</v>
      </c>
      <c r="BF1448" s="107">
        <f t="shared" si="357"/>
        <v>0</v>
      </c>
      <c r="BG1448" s="107">
        <f t="shared" si="358"/>
        <v>0</v>
      </c>
      <c r="BH1448" s="107">
        <f t="shared" si="359"/>
        <v>0</v>
      </c>
      <c r="BI1448" s="107">
        <f t="shared" si="360"/>
        <v>0</v>
      </c>
      <c r="BJ1448" s="12" t="s">
        <v>116</v>
      </c>
      <c r="BK1448" s="107">
        <f t="shared" si="361"/>
        <v>0</v>
      </c>
      <c r="BL1448" s="12" t="s">
        <v>425</v>
      </c>
      <c r="BM1448" s="106" t="s">
        <v>2483</v>
      </c>
    </row>
    <row r="1449" spans="1:65" s="2" customFormat="1" ht="21.75" customHeight="1" x14ac:dyDescent="0.2">
      <c r="A1449" s="20"/>
      <c r="B1449" s="95"/>
      <c r="C1449" s="96">
        <v>508</v>
      </c>
      <c r="D1449" s="96" t="s">
        <v>111</v>
      </c>
      <c r="E1449" s="97" t="s">
        <v>2484</v>
      </c>
      <c r="F1449" s="98" t="s">
        <v>2485</v>
      </c>
      <c r="G1449" s="99" t="s">
        <v>362</v>
      </c>
      <c r="H1449" s="100">
        <v>120</v>
      </c>
      <c r="I1449" s="100"/>
      <c r="J1449" s="190">
        <f t="shared" si="370"/>
        <v>0</v>
      </c>
      <c r="K1449" s="101"/>
      <c r="L1449" s="21"/>
      <c r="M1449" s="102" t="s">
        <v>0</v>
      </c>
      <c r="N1449" s="103" t="s">
        <v>24</v>
      </c>
      <c r="O1449" s="104">
        <v>0</v>
      </c>
      <c r="P1449" s="104">
        <f t="shared" si="353"/>
        <v>0</v>
      </c>
      <c r="Q1449" s="104">
        <v>0</v>
      </c>
      <c r="R1449" s="104">
        <f t="shared" si="354"/>
        <v>0</v>
      </c>
      <c r="S1449" s="104">
        <v>0</v>
      </c>
      <c r="T1449" s="105">
        <f t="shared" si="355"/>
        <v>0</v>
      </c>
      <c r="U1449" s="20"/>
      <c r="V1449" s="20"/>
      <c r="W1449" s="20"/>
      <c r="X1449" s="20"/>
      <c r="Y1449" s="20"/>
      <c r="Z1449" s="20"/>
      <c r="AA1449" s="20"/>
      <c r="AB1449" s="20"/>
      <c r="AC1449" s="20"/>
      <c r="AD1449" s="20"/>
      <c r="AE1449" s="20"/>
      <c r="AR1449" s="106" t="s">
        <v>425</v>
      </c>
      <c r="AT1449" s="106" t="s">
        <v>111</v>
      </c>
      <c r="AU1449" s="106" t="s">
        <v>116</v>
      </c>
      <c r="AY1449" s="12" t="s">
        <v>109</v>
      </c>
      <c r="BE1449" s="107">
        <f t="shared" si="356"/>
        <v>0</v>
      </c>
      <c r="BF1449" s="107">
        <f t="shared" si="357"/>
        <v>0</v>
      </c>
      <c r="BG1449" s="107">
        <f t="shared" si="358"/>
        <v>0</v>
      </c>
      <c r="BH1449" s="107">
        <f t="shared" si="359"/>
        <v>0</v>
      </c>
      <c r="BI1449" s="107">
        <f t="shared" si="360"/>
        <v>0</v>
      </c>
      <c r="BJ1449" s="12" t="s">
        <v>116</v>
      </c>
      <c r="BK1449" s="107">
        <f t="shared" si="361"/>
        <v>0</v>
      </c>
      <c r="BL1449" s="12" t="s">
        <v>425</v>
      </c>
      <c r="BM1449" s="106" t="s">
        <v>2486</v>
      </c>
    </row>
    <row r="1450" spans="1:65" s="2" customFormat="1" ht="21.75" customHeight="1" x14ac:dyDescent="0.2">
      <c r="A1450" s="20"/>
      <c r="B1450" s="95"/>
      <c r="C1450" s="96">
        <v>509</v>
      </c>
      <c r="D1450" s="136" t="s">
        <v>216</v>
      </c>
      <c r="E1450" s="137" t="s">
        <v>2487</v>
      </c>
      <c r="F1450" s="138" t="s">
        <v>2488</v>
      </c>
      <c r="G1450" s="139" t="s">
        <v>362</v>
      </c>
      <c r="H1450" s="140">
        <v>120</v>
      </c>
      <c r="I1450" s="140"/>
      <c r="J1450" s="140">
        <f t="shared" si="370"/>
        <v>0</v>
      </c>
      <c r="K1450" s="141"/>
      <c r="L1450" s="142"/>
      <c r="M1450" s="143" t="s">
        <v>0</v>
      </c>
      <c r="N1450" s="144" t="s">
        <v>24</v>
      </c>
      <c r="O1450" s="104">
        <v>0</v>
      </c>
      <c r="P1450" s="104">
        <f t="shared" si="353"/>
        <v>0</v>
      </c>
      <c r="Q1450" s="104">
        <v>0</v>
      </c>
      <c r="R1450" s="104">
        <f t="shared" si="354"/>
        <v>0</v>
      </c>
      <c r="S1450" s="104">
        <v>0</v>
      </c>
      <c r="T1450" s="105">
        <f t="shared" si="355"/>
        <v>0</v>
      </c>
      <c r="U1450" s="20"/>
      <c r="V1450" s="20"/>
      <c r="W1450" s="20"/>
      <c r="X1450" s="20"/>
      <c r="Y1450" s="20"/>
      <c r="Z1450" s="20"/>
      <c r="AA1450" s="20"/>
      <c r="AB1450" s="20"/>
      <c r="AC1450" s="20"/>
      <c r="AD1450" s="20"/>
      <c r="AE1450" s="20"/>
      <c r="AR1450" s="106" t="s">
        <v>994</v>
      </c>
      <c r="AT1450" s="106" t="s">
        <v>216</v>
      </c>
      <c r="AU1450" s="106" t="s">
        <v>116</v>
      </c>
      <c r="AY1450" s="12" t="s">
        <v>109</v>
      </c>
      <c r="BE1450" s="107">
        <f t="shared" si="356"/>
        <v>0</v>
      </c>
      <c r="BF1450" s="107">
        <f t="shared" si="357"/>
        <v>0</v>
      </c>
      <c r="BG1450" s="107">
        <f t="shared" si="358"/>
        <v>0</v>
      </c>
      <c r="BH1450" s="107">
        <f t="shared" si="359"/>
        <v>0</v>
      </c>
      <c r="BI1450" s="107">
        <f t="shared" si="360"/>
        <v>0</v>
      </c>
      <c r="BJ1450" s="12" t="s">
        <v>116</v>
      </c>
      <c r="BK1450" s="107">
        <f t="shared" si="361"/>
        <v>0</v>
      </c>
      <c r="BL1450" s="12" t="s">
        <v>425</v>
      </c>
      <c r="BM1450" s="106" t="s">
        <v>2489</v>
      </c>
    </row>
    <row r="1451" spans="1:65" s="2" customFormat="1" ht="21.75" customHeight="1" x14ac:dyDescent="0.2">
      <c r="A1451" s="20"/>
      <c r="B1451" s="95"/>
      <c r="C1451" s="96">
        <v>510</v>
      </c>
      <c r="D1451" s="96" t="s">
        <v>111</v>
      </c>
      <c r="E1451" s="97" t="s">
        <v>2490</v>
      </c>
      <c r="F1451" s="98" t="s">
        <v>2491</v>
      </c>
      <c r="G1451" s="99" t="s">
        <v>362</v>
      </c>
      <c r="H1451" s="100">
        <v>420</v>
      </c>
      <c r="I1451" s="100"/>
      <c r="J1451" s="190">
        <f t="shared" si="370"/>
        <v>0</v>
      </c>
      <c r="K1451" s="101"/>
      <c r="L1451" s="21"/>
      <c r="M1451" s="102" t="s">
        <v>0</v>
      </c>
      <c r="N1451" s="103" t="s">
        <v>24</v>
      </c>
      <c r="O1451" s="104">
        <v>0</v>
      </c>
      <c r="P1451" s="104">
        <f t="shared" si="353"/>
        <v>0</v>
      </c>
      <c r="Q1451" s="104">
        <v>0</v>
      </c>
      <c r="R1451" s="104">
        <f t="shared" si="354"/>
        <v>0</v>
      </c>
      <c r="S1451" s="104">
        <v>0</v>
      </c>
      <c r="T1451" s="105">
        <f t="shared" si="355"/>
        <v>0</v>
      </c>
      <c r="U1451" s="20"/>
      <c r="V1451" s="20"/>
      <c r="W1451" s="20"/>
      <c r="X1451" s="20"/>
      <c r="Y1451" s="20"/>
      <c r="Z1451" s="20"/>
      <c r="AA1451" s="20"/>
      <c r="AB1451" s="20"/>
      <c r="AC1451" s="20"/>
      <c r="AD1451" s="20"/>
      <c r="AE1451" s="20"/>
      <c r="AR1451" s="106" t="s">
        <v>425</v>
      </c>
      <c r="AT1451" s="106" t="s">
        <v>111</v>
      </c>
      <c r="AU1451" s="106" t="s">
        <v>116</v>
      </c>
      <c r="AY1451" s="12" t="s">
        <v>109</v>
      </c>
      <c r="BE1451" s="107">
        <f t="shared" si="356"/>
        <v>0</v>
      </c>
      <c r="BF1451" s="107">
        <f t="shared" si="357"/>
        <v>0</v>
      </c>
      <c r="BG1451" s="107">
        <f t="shared" si="358"/>
        <v>0</v>
      </c>
      <c r="BH1451" s="107">
        <f t="shared" si="359"/>
        <v>0</v>
      </c>
      <c r="BI1451" s="107">
        <f t="shared" si="360"/>
        <v>0</v>
      </c>
      <c r="BJ1451" s="12" t="s">
        <v>116</v>
      </c>
      <c r="BK1451" s="107">
        <f t="shared" si="361"/>
        <v>0</v>
      </c>
      <c r="BL1451" s="12" t="s">
        <v>425</v>
      </c>
      <c r="BM1451" s="106" t="s">
        <v>2492</v>
      </c>
    </row>
    <row r="1452" spans="1:65" s="2" customFormat="1" ht="21.75" customHeight="1" x14ac:dyDescent="0.2">
      <c r="A1452" s="20"/>
      <c r="B1452" s="95"/>
      <c r="C1452" s="96">
        <v>511</v>
      </c>
      <c r="D1452" s="136" t="s">
        <v>216</v>
      </c>
      <c r="E1452" s="137" t="s">
        <v>2493</v>
      </c>
      <c r="F1452" s="138" t="s">
        <v>2494</v>
      </c>
      <c r="G1452" s="139" t="s">
        <v>362</v>
      </c>
      <c r="H1452" s="140">
        <v>420</v>
      </c>
      <c r="I1452" s="140"/>
      <c r="J1452" s="140">
        <f t="shared" si="370"/>
        <v>0</v>
      </c>
      <c r="K1452" s="141"/>
      <c r="L1452" s="142"/>
      <c r="M1452" s="143" t="s">
        <v>0</v>
      </c>
      <c r="N1452" s="144" t="s">
        <v>24</v>
      </c>
      <c r="O1452" s="104">
        <v>0</v>
      </c>
      <c r="P1452" s="104">
        <f t="shared" si="353"/>
        <v>0</v>
      </c>
      <c r="Q1452" s="104">
        <v>0</v>
      </c>
      <c r="R1452" s="104">
        <f t="shared" si="354"/>
        <v>0</v>
      </c>
      <c r="S1452" s="104">
        <v>0</v>
      </c>
      <c r="T1452" s="105">
        <f t="shared" si="355"/>
        <v>0</v>
      </c>
      <c r="U1452" s="20"/>
      <c r="V1452" s="20"/>
      <c r="W1452" s="20"/>
      <c r="X1452" s="20"/>
      <c r="Y1452" s="20"/>
      <c r="Z1452" s="20"/>
      <c r="AA1452" s="20"/>
      <c r="AB1452" s="20"/>
      <c r="AC1452" s="20"/>
      <c r="AD1452" s="20"/>
      <c r="AE1452" s="20"/>
      <c r="AR1452" s="106" t="s">
        <v>994</v>
      </c>
      <c r="AT1452" s="106" t="s">
        <v>216</v>
      </c>
      <c r="AU1452" s="106" t="s">
        <v>116</v>
      </c>
      <c r="AY1452" s="12" t="s">
        <v>109</v>
      </c>
      <c r="BE1452" s="107">
        <f t="shared" si="356"/>
        <v>0</v>
      </c>
      <c r="BF1452" s="107">
        <f t="shared" si="357"/>
        <v>0</v>
      </c>
      <c r="BG1452" s="107">
        <f t="shared" si="358"/>
        <v>0</v>
      </c>
      <c r="BH1452" s="107">
        <f t="shared" si="359"/>
        <v>0</v>
      </c>
      <c r="BI1452" s="107">
        <f t="shared" si="360"/>
        <v>0</v>
      </c>
      <c r="BJ1452" s="12" t="s">
        <v>116</v>
      </c>
      <c r="BK1452" s="107">
        <f t="shared" si="361"/>
        <v>0</v>
      </c>
      <c r="BL1452" s="12" t="s">
        <v>425</v>
      </c>
      <c r="BM1452" s="106" t="s">
        <v>2495</v>
      </c>
    </row>
    <row r="1453" spans="1:65" s="2" customFormat="1" ht="21.75" customHeight="1" x14ac:dyDescent="0.2">
      <c r="A1453" s="20"/>
      <c r="B1453" s="95"/>
      <c r="C1453" s="96">
        <v>512</v>
      </c>
      <c r="D1453" s="136" t="s">
        <v>216</v>
      </c>
      <c r="E1453" s="137" t="s">
        <v>2496</v>
      </c>
      <c r="F1453" s="138" t="s">
        <v>2497</v>
      </c>
      <c r="G1453" s="139" t="s">
        <v>362</v>
      </c>
      <c r="H1453" s="140">
        <v>80</v>
      </c>
      <c r="I1453" s="140"/>
      <c r="J1453" s="140">
        <f t="shared" si="370"/>
        <v>0</v>
      </c>
      <c r="K1453" s="141"/>
      <c r="L1453" s="142"/>
      <c r="M1453" s="143" t="s">
        <v>0</v>
      </c>
      <c r="N1453" s="144" t="s">
        <v>24</v>
      </c>
      <c r="O1453" s="104">
        <v>0</v>
      </c>
      <c r="P1453" s="104">
        <f t="shared" si="353"/>
        <v>0</v>
      </c>
      <c r="Q1453" s="104">
        <v>0</v>
      </c>
      <c r="R1453" s="104">
        <f t="shared" si="354"/>
        <v>0</v>
      </c>
      <c r="S1453" s="104">
        <v>0</v>
      </c>
      <c r="T1453" s="105">
        <f t="shared" si="355"/>
        <v>0</v>
      </c>
      <c r="U1453" s="20"/>
      <c r="V1453" s="20"/>
      <c r="W1453" s="20"/>
      <c r="X1453" s="20"/>
      <c r="Y1453" s="20"/>
      <c r="Z1453" s="20"/>
      <c r="AA1453" s="20"/>
      <c r="AB1453" s="20"/>
      <c r="AC1453" s="20"/>
      <c r="AD1453" s="20"/>
      <c r="AE1453" s="20"/>
      <c r="AR1453" s="106" t="s">
        <v>994</v>
      </c>
      <c r="AT1453" s="106" t="s">
        <v>216</v>
      </c>
      <c r="AU1453" s="106" t="s">
        <v>116</v>
      </c>
      <c r="AY1453" s="12" t="s">
        <v>109</v>
      </c>
      <c r="BE1453" s="107">
        <f t="shared" si="356"/>
        <v>0</v>
      </c>
      <c r="BF1453" s="107">
        <f t="shared" si="357"/>
        <v>0</v>
      </c>
      <c r="BG1453" s="107">
        <f t="shared" si="358"/>
        <v>0</v>
      </c>
      <c r="BH1453" s="107">
        <f t="shared" si="359"/>
        <v>0</v>
      </c>
      <c r="BI1453" s="107">
        <f t="shared" si="360"/>
        <v>0</v>
      </c>
      <c r="BJ1453" s="12" t="s">
        <v>116</v>
      </c>
      <c r="BK1453" s="107">
        <f t="shared" si="361"/>
        <v>0</v>
      </c>
      <c r="BL1453" s="12" t="s">
        <v>425</v>
      </c>
      <c r="BM1453" s="106" t="s">
        <v>2498</v>
      </c>
    </row>
    <row r="1454" spans="1:65" s="2" customFormat="1" ht="21.75" customHeight="1" x14ac:dyDescent="0.2">
      <c r="A1454" s="20"/>
      <c r="B1454" s="95"/>
      <c r="C1454" s="96">
        <v>513</v>
      </c>
      <c r="D1454" s="136" t="s">
        <v>216</v>
      </c>
      <c r="E1454" s="137" t="s">
        <v>2496</v>
      </c>
      <c r="F1454" s="138" t="s">
        <v>2497</v>
      </c>
      <c r="G1454" s="139" t="s">
        <v>362</v>
      </c>
      <c r="H1454" s="140">
        <v>80</v>
      </c>
      <c r="I1454" s="140"/>
      <c r="J1454" s="140">
        <f t="shared" si="370"/>
        <v>0</v>
      </c>
      <c r="K1454" s="141"/>
      <c r="L1454" s="142"/>
      <c r="M1454" s="143" t="s">
        <v>0</v>
      </c>
      <c r="N1454" s="144" t="s">
        <v>24</v>
      </c>
      <c r="O1454" s="104">
        <v>0</v>
      </c>
      <c r="P1454" s="104">
        <f t="shared" si="353"/>
        <v>0</v>
      </c>
      <c r="Q1454" s="104">
        <v>0</v>
      </c>
      <c r="R1454" s="104">
        <f t="shared" si="354"/>
        <v>0</v>
      </c>
      <c r="S1454" s="104">
        <v>0</v>
      </c>
      <c r="T1454" s="105">
        <f t="shared" si="355"/>
        <v>0</v>
      </c>
      <c r="U1454" s="20"/>
      <c r="V1454" s="20"/>
      <c r="W1454" s="20"/>
      <c r="X1454" s="20"/>
      <c r="Y1454" s="20"/>
      <c r="Z1454" s="20"/>
      <c r="AA1454" s="20"/>
      <c r="AB1454" s="20"/>
      <c r="AC1454" s="20"/>
      <c r="AD1454" s="20"/>
      <c r="AE1454" s="20"/>
      <c r="AR1454" s="106" t="s">
        <v>994</v>
      </c>
      <c r="AT1454" s="106" t="s">
        <v>216</v>
      </c>
      <c r="AU1454" s="106" t="s">
        <v>116</v>
      </c>
      <c r="AY1454" s="12" t="s">
        <v>109</v>
      </c>
      <c r="BE1454" s="107">
        <f t="shared" si="356"/>
        <v>0</v>
      </c>
      <c r="BF1454" s="107">
        <f t="shared" si="357"/>
        <v>0</v>
      </c>
      <c r="BG1454" s="107">
        <f t="shared" si="358"/>
        <v>0</v>
      </c>
      <c r="BH1454" s="107">
        <f t="shared" si="359"/>
        <v>0</v>
      </c>
      <c r="BI1454" s="107">
        <f t="shared" si="360"/>
        <v>0</v>
      </c>
      <c r="BJ1454" s="12" t="s">
        <v>116</v>
      </c>
      <c r="BK1454" s="107">
        <f t="shared" si="361"/>
        <v>0</v>
      </c>
      <c r="BL1454" s="12" t="s">
        <v>425</v>
      </c>
      <c r="BM1454" s="106" t="s">
        <v>2499</v>
      </c>
    </row>
    <row r="1455" spans="1:65" s="2" customFormat="1" ht="21.75" customHeight="1" x14ac:dyDescent="0.2">
      <c r="A1455" s="20"/>
      <c r="B1455" s="95"/>
      <c r="C1455" s="96">
        <v>514</v>
      </c>
      <c r="D1455" s="96" t="s">
        <v>111</v>
      </c>
      <c r="E1455" s="97" t="s">
        <v>2500</v>
      </c>
      <c r="F1455" s="98" t="s">
        <v>2501</v>
      </c>
      <c r="G1455" s="99" t="s">
        <v>362</v>
      </c>
      <c r="H1455" s="100">
        <v>80</v>
      </c>
      <c r="I1455" s="100"/>
      <c r="J1455" s="190">
        <f t="shared" ref="J1455:J1456" si="371">SUM(H1455*I1455)</f>
        <v>0</v>
      </c>
      <c r="K1455" s="101"/>
      <c r="L1455" s="21"/>
      <c r="M1455" s="102" t="s">
        <v>0</v>
      </c>
      <c r="N1455" s="103" t="s">
        <v>24</v>
      </c>
      <c r="O1455" s="104">
        <v>0</v>
      </c>
      <c r="P1455" s="104">
        <f t="shared" si="353"/>
        <v>0</v>
      </c>
      <c r="Q1455" s="104">
        <v>0</v>
      </c>
      <c r="R1455" s="104">
        <f t="shared" si="354"/>
        <v>0</v>
      </c>
      <c r="S1455" s="104">
        <v>0</v>
      </c>
      <c r="T1455" s="105">
        <f t="shared" si="355"/>
        <v>0</v>
      </c>
      <c r="U1455" s="20"/>
      <c r="V1455" s="20"/>
      <c r="W1455" s="20"/>
      <c r="X1455" s="20"/>
      <c r="Y1455" s="20"/>
      <c r="Z1455" s="20"/>
      <c r="AA1455" s="20"/>
      <c r="AB1455" s="20"/>
      <c r="AC1455" s="20"/>
      <c r="AD1455" s="20"/>
      <c r="AE1455" s="20"/>
      <c r="AR1455" s="106" t="s">
        <v>425</v>
      </c>
      <c r="AT1455" s="106" t="s">
        <v>111</v>
      </c>
      <c r="AU1455" s="106" t="s">
        <v>116</v>
      </c>
      <c r="AY1455" s="12" t="s">
        <v>109</v>
      </c>
      <c r="BE1455" s="107">
        <f t="shared" si="356"/>
        <v>0</v>
      </c>
      <c r="BF1455" s="107">
        <f t="shared" si="357"/>
        <v>0</v>
      </c>
      <c r="BG1455" s="107">
        <f t="shared" si="358"/>
        <v>0</v>
      </c>
      <c r="BH1455" s="107">
        <f t="shared" si="359"/>
        <v>0</v>
      </c>
      <c r="BI1455" s="107">
        <f t="shared" si="360"/>
        <v>0</v>
      </c>
      <c r="BJ1455" s="12" t="s">
        <v>116</v>
      </c>
      <c r="BK1455" s="107">
        <f t="shared" si="361"/>
        <v>0</v>
      </c>
      <c r="BL1455" s="12" t="s">
        <v>425</v>
      </c>
      <c r="BM1455" s="106" t="s">
        <v>2502</v>
      </c>
    </row>
    <row r="1456" spans="1:65" s="2" customFormat="1" ht="21.75" customHeight="1" x14ac:dyDescent="0.2">
      <c r="A1456" s="20"/>
      <c r="B1456" s="95"/>
      <c r="C1456" s="96">
        <v>515</v>
      </c>
      <c r="D1456" s="136" t="s">
        <v>216</v>
      </c>
      <c r="E1456" s="137" t="s">
        <v>2503</v>
      </c>
      <c r="F1456" s="138" t="s">
        <v>2504</v>
      </c>
      <c r="G1456" s="139" t="s">
        <v>362</v>
      </c>
      <c r="H1456" s="140">
        <v>80</v>
      </c>
      <c r="I1456" s="140"/>
      <c r="J1456" s="140">
        <f t="shared" si="371"/>
        <v>0</v>
      </c>
      <c r="K1456" s="141"/>
      <c r="L1456" s="142"/>
      <c r="M1456" s="143" t="s">
        <v>0</v>
      </c>
      <c r="N1456" s="144" t="s">
        <v>24</v>
      </c>
      <c r="O1456" s="104">
        <v>0</v>
      </c>
      <c r="P1456" s="104">
        <f t="shared" si="353"/>
        <v>0</v>
      </c>
      <c r="Q1456" s="104">
        <v>0</v>
      </c>
      <c r="R1456" s="104">
        <f t="shared" si="354"/>
        <v>0</v>
      </c>
      <c r="S1456" s="104">
        <v>0</v>
      </c>
      <c r="T1456" s="105">
        <f t="shared" si="355"/>
        <v>0</v>
      </c>
      <c r="U1456" s="20"/>
      <c r="V1456" s="20"/>
      <c r="W1456" s="20"/>
      <c r="X1456" s="20"/>
      <c r="Y1456" s="20"/>
      <c r="Z1456" s="20"/>
      <c r="AA1456" s="20"/>
      <c r="AB1456" s="20"/>
      <c r="AC1456" s="20"/>
      <c r="AD1456" s="20"/>
      <c r="AE1456" s="20"/>
      <c r="AR1456" s="106" t="s">
        <v>994</v>
      </c>
      <c r="AT1456" s="106" t="s">
        <v>216</v>
      </c>
      <c r="AU1456" s="106" t="s">
        <v>116</v>
      </c>
      <c r="AY1456" s="12" t="s">
        <v>109</v>
      </c>
      <c r="BE1456" s="107">
        <f t="shared" si="356"/>
        <v>0</v>
      </c>
      <c r="BF1456" s="107">
        <f t="shared" si="357"/>
        <v>0</v>
      </c>
      <c r="BG1456" s="107">
        <f t="shared" si="358"/>
        <v>0</v>
      </c>
      <c r="BH1456" s="107">
        <f t="shared" si="359"/>
        <v>0</v>
      </c>
      <c r="BI1456" s="107">
        <f t="shared" si="360"/>
        <v>0</v>
      </c>
      <c r="BJ1456" s="12" t="s">
        <v>116</v>
      </c>
      <c r="BK1456" s="107">
        <f t="shared" si="361"/>
        <v>0</v>
      </c>
      <c r="BL1456" s="12" t="s">
        <v>425</v>
      </c>
      <c r="BM1456" s="106" t="s">
        <v>2505</v>
      </c>
    </row>
    <row r="1457" spans="1:65" s="2" customFormat="1" ht="24.2" customHeight="1" x14ac:dyDescent="0.2">
      <c r="A1457" s="20"/>
      <c r="B1457" s="95"/>
      <c r="C1457" s="96">
        <v>516</v>
      </c>
      <c r="D1457" s="96" t="s">
        <v>111</v>
      </c>
      <c r="E1457" s="97" t="s">
        <v>2506</v>
      </c>
      <c r="F1457" s="98" t="s">
        <v>2507</v>
      </c>
      <c r="G1457" s="99" t="s">
        <v>362</v>
      </c>
      <c r="H1457" s="100">
        <v>160</v>
      </c>
      <c r="I1457" s="100"/>
      <c r="J1457" s="190">
        <f t="shared" ref="J1457:J1460" si="372">SUM(H1457*I1457)</f>
        <v>0</v>
      </c>
      <c r="K1457" s="101"/>
      <c r="L1457" s="21"/>
      <c r="M1457" s="102" t="s">
        <v>0</v>
      </c>
      <c r="N1457" s="103" t="s">
        <v>24</v>
      </c>
      <c r="O1457" s="104">
        <v>0</v>
      </c>
      <c r="P1457" s="104">
        <f t="shared" ref="P1457:P1475" si="373">O1457*H1457</f>
        <v>0</v>
      </c>
      <c r="Q1457" s="104">
        <v>0</v>
      </c>
      <c r="R1457" s="104">
        <f t="shared" ref="R1457:R1475" si="374">Q1457*H1457</f>
        <v>0</v>
      </c>
      <c r="S1457" s="104">
        <v>0</v>
      </c>
      <c r="T1457" s="105">
        <f t="shared" ref="T1457:T1475" si="375">S1457*H1457</f>
        <v>0</v>
      </c>
      <c r="U1457" s="20"/>
      <c r="V1457" s="20"/>
      <c r="W1457" s="20"/>
      <c r="X1457" s="20"/>
      <c r="Y1457" s="20"/>
      <c r="Z1457" s="20"/>
      <c r="AA1457" s="20"/>
      <c r="AB1457" s="20"/>
      <c r="AC1457" s="20"/>
      <c r="AD1457" s="20"/>
      <c r="AE1457" s="20"/>
      <c r="AR1457" s="106" t="s">
        <v>425</v>
      </c>
      <c r="AT1457" s="106" t="s">
        <v>111</v>
      </c>
      <c r="AU1457" s="106" t="s">
        <v>116</v>
      </c>
      <c r="AY1457" s="12" t="s">
        <v>109</v>
      </c>
      <c r="BE1457" s="107">
        <f t="shared" ref="BE1457:BE1475" si="376">IF(N1457="základná",J1457,0)</f>
        <v>0</v>
      </c>
      <c r="BF1457" s="107">
        <f t="shared" ref="BF1457:BF1475" si="377">IF(N1457="znížená",J1457,0)</f>
        <v>0</v>
      </c>
      <c r="BG1457" s="107">
        <f t="shared" ref="BG1457:BG1475" si="378">IF(N1457="zákl. prenesená",J1457,0)</f>
        <v>0</v>
      </c>
      <c r="BH1457" s="107">
        <f t="shared" ref="BH1457:BH1475" si="379">IF(N1457="zníž. prenesená",J1457,0)</f>
        <v>0</v>
      </c>
      <c r="BI1457" s="107">
        <f t="shared" ref="BI1457:BI1475" si="380">IF(N1457="nulová",J1457,0)</f>
        <v>0</v>
      </c>
      <c r="BJ1457" s="12" t="s">
        <v>116</v>
      </c>
      <c r="BK1457" s="107">
        <f t="shared" ref="BK1457:BK1475" si="381">ROUND(I1457*H1457,2)</f>
        <v>0</v>
      </c>
      <c r="BL1457" s="12" t="s">
        <v>425</v>
      </c>
      <c r="BM1457" s="106" t="s">
        <v>2508</v>
      </c>
    </row>
    <row r="1458" spans="1:65" s="2" customFormat="1" ht="24.2" customHeight="1" x14ac:dyDescent="0.2">
      <c r="A1458" s="20"/>
      <c r="B1458" s="95"/>
      <c r="C1458" s="96">
        <v>517</v>
      </c>
      <c r="D1458" s="136" t="s">
        <v>216</v>
      </c>
      <c r="E1458" s="137" t="s">
        <v>2509</v>
      </c>
      <c r="F1458" s="138" t="s">
        <v>2510</v>
      </c>
      <c r="G1458" s="139" t="s">
        <v>256</v>
      </c>
      <c r="H1458" s="140">
        <v>60</v>
      </c>
      <c r="I1458" s="140"/>
      <c r="J1458" s="140">
        <f t="shared" si="372"/>
        <v>0</v>
      </c>
      <c r="K1458" s="141"/>
      <c r="L1458" s="142"/>
      <c r="M1458" s="143" t="s">
        <v>0</v>
      </c>
      <c r="N1458" s="144" t="s">
        <v>24</v>
      </c>
      <c r="O1458" s="104">
        <v>0</v>
      </c>
      <c r="P1458" s="104">
        <f t="shared" si="373"/>
        <v>0</v>
      </c>
      <c r="Q1458" s="104">
        <v>0</v>
      </c>
      <c r="R1458" s="104">
        <f t="shared" si="374"/>
        <v>0</v>
      </c>
      <c r="S1458" s="104">
        <v>0</v>
      </c>
      <c r="T1458" s="105">
        <f t="shared" si="375"/>
        <v>0</v>
      </c>
      <c r="U1458" s="20"/>
      <c r="V1458" s="20"/>
      <c r="W1458" s="20"/>
      <c r="X1458" s="20"/>
      <c r="Y1458" s="20"/>
      <c r="Z1458" s="20"/>
      <c r="AA1458" s="20"/>
      <c r="AB1458" s="20"/>
      <c r="AC1458" s="20"/>
      <c r="AD1458" s="20"/>
      <c r="AE1458" s="20"/>
      <c r="AR1458" s="106" t="s">
        <v>994</v>
      </c>
      <c r="AT1458" s="106" t="s">
        <v>216</v>
      </c>
      <c r="AU1458" s="106" t="s">
        <v>116</v>
      </c>
      <c r="AY1458" s="12" t="s">
        <v>109</v>
      </c>
      <c r="BE1458" s="107">
        <f t="shared" si="376"/>
        <v>0</v>
      </c>
      <c r="BF1458" s="107">
        <f t="shared" si="377"/>
        <v>0</v>
      </c>
      <c r="BG1458" s="107">
        <f t="shared" si="378"/>
        <v>0</v>
      </c>
      <c r="BH1458" s="107">
        <f t="shared" si="379"/>
        <v>0</v>
      </c>
      <c r="BI1458" s="107">
        <f t="shared" si="380"/>
        <v>0</v>
      </c>
      <c r="BJ1458" s="12" t="s">
        <v>116</v>
      </c>
      <c r="BK1458" s="107">
        <f t="shared" si="381"/>
        <v>0</v>
      </c>
      <c r="BL1458" s="12" t="s">
        <v>425</v>
      </c>
      <c r="BM1458" s="106" t="s">
        <v>2511</v>
      </c>
    </row>
    <row r="1459" spans="1:65" s="2" customFormat="1" ht="24.2" customHeight="1" x14ac:dyDescent="0.2">
      <c r="A1459" s="20"/>
      <c r="B1459" s="95"/>
      <c r="C1459" s="96">
        <v>518</v>
      </c>
      <c r="D1459" s="136" t="s">
        <v>216</v>
      </c>
      <c r="E1459" s="137" t="s">
        <v>2512</v>
      </c>
      <c r="F1459" s="138" t="s">
        <v>2513</v>
      </c>
      <c r="G1459" s="139" t="s">
        <v>256</v>
      </c>
      <c r="H1459" s="140">
        <v>60</v>
      </c>
      <c r="I1459" s="140"/>
      <c r="J1459" s="140">
        <f t="shared" si="372"/>
        <v>0</v>
      </c>
      <c r="K1459" s="141"/>
      <c r="L1459" s="142"/>
      <c r="M1459" s="143" t="s">
        <v>0</v>
      </c>
      <c r="N1459" s="144" t="s">
        <v>24</v>
      </c>
      <c r="O1459" s="104">
        <v>0</v>
      </c>
      <c r="P1459" s="104">
        <f t="shared" si="373"/>
        <v>0</v>
      </c>
      <c r="Q1459" s="104">
        <v>0</v>
      </c>
      <c r="R1459" s="104">
        <f t="shared" si="374"/>
        <v>0</v>
      </c>
      <c r="S1459" s="104">
        <v>0</v>
      </c>
      <c r="T1459" s="105">
        <f t="shared" si="375"/>
        <v>0</v>
      </c>
      <c r="U1459" s="20"/>
      <c r="V1459" s="20"/>
      <c r="W1459" s="20"/>
      <c r="X1459" s="20"/>
      <c r="Y1459" s="20"/>
      <c r="Z1459" s="20"/>
      <c r="AA1459" s="20"/>
      <c r="AB1459" s="20"/>
      <c r="AC1459" s="20"/>
      <c r="AD1459" s="20"/>
      <c r="AE1459" s="20"/>
      <c r="AR1459" s="106" t="s">
        <v>994</v>
      </c>
      <c r="AT1459" s="106" t="s">
        <v>216</v>
      </c>
      <c r="AU1459" s="106" t="s">
        <v>116</v>
      </c>
      <c r="AY1459" s="12" t="s">
        <v>109</v>
      </c>
      <c r="BE1459" s="107">
        <f t="shared" si="376"/>
        <v>0</v>
      </c>
      <c r="BF1459" s="107">
        <f t="shared" si="377"/>
        <v>0</v>
      </c>
      <c r="BG1459" s="107">
        <f t="shared" si="378"/>
        <v>0</v>
      </c>
      <c r="BH1459" s="107">
        <f t="shared" si="379"/>
        <v>0</v>
      </c>
      <c r="BI1459" s="107">
        <f t="shared" si="380"/>
        <v>0</v>
      </c>
      <c r="BJ1459" s="12" t="s">
        <v>116</v>
      </c>
      <c r="BK1459" s="107">
        <f t="shared" si="381"/>
        <v>0</v>
      </c>
      <c r="BL1459" s="12" t="s">
        <v>425</v>
      </c>
      <c r="BM1459" s="106" t="s">
        <v>2514</v>
      </c>
    </row>
    <row r="1460" spans="1:65" s="2" customFormat="1" ht="24.2" customHeight="1" x14ac:dyDescent="0.2">
      <c r="A1460" s="20"/>
      <c r="B1460" s="95"/>
      <c r="C1460" s="96">
        <v>519</v>
      </c>
      <c r="D1460" s="136" t="s">
        <v>216</v>
      </c>
      <c r="E1460" s="137" t="s">
        <v>2515</v>
      </c>
      <c r="F1460" s="138" t="s">
        <v>2516</v>
      </c>
      <c r="G1460" s="139" t="s">
        <v>362</v>
      </c>
      <c r="H1460" s="140">
        <v>160</v>
      </c>
      <c r="I1460" s="140"/>
      <c r="J1460" s="140">
        <f t="shared" si="372"/>
        <v>0</v>
      </c>
      <c r="K1460" s="141"/>
      <c r="L1460" s="142"/>
      <c r="M1460" s="143" t="s">
        <v>0</v>
      </c>
      <c r="N1460" s="144" t="s">
        <v>24</v>
      </c>
      <c r="O1460" s="104">
        <v>0</v>
      </c>
      <c r="P1460" s="104">
        <f t="shared" si="373"/>
        <v>0</v>
      </c>
      <c r="Q1460" s="104">
        <v>0</v>
      </c>
      <c r="R1460" s="104">
        <f t="shared" si="374"/>
        <v>0</v>
      </c>
      <c r="S1460" s="104">
        <v>0</v>
      </c>
      <c r="T1460" s="105">
        <f t="shared" si="375"/>
        <v>0</v>
      </c>
      <c r="U1460" s="20"/>
      <c r="V1460" s="20"/>
      <c r="W1460" s="20"/>
      <c r="X1460" s="20"/>
      <c r="Y1460" s="20"/>
      <c r="Z1460" s="20"/>
      <c r="AA1460" s="20"/>
      <c r="AB1460" s="20"/>
      <c r="AC1460" s="20"/>
      <c r="AD1460" s="20"/>
      <c r="AE1460" s="20"/>
      <c r="AR1460" s="106" t="s">
        <v>994</v>
      </c>
      <c r="AT1460" s="106" t="s">
        <v>216</v>
      </c>
      <c r="AU1460" s="106" t="s">
        <v>116</v>
      </c>
      <c r="AY1460" s="12" t="s">
        <v>109</v>
      </c>
      <c r="BE1460" s="107">
        <f t="shared" si="376"/>
        <v>0</v>
      </c>
      <c r="BF1460" s="107">
        <f t="shared" si="377"/>
        <v>0</v>
      </c>
      <c r="BG1460" s="107">
        <f t="shared" si="378"/>
        <v>0</v>
      </c>
      <c r="BH1460" s="107">
        <f t="shared" si="379"/>
        <v>0</v>
      </c>
      <c r="BI1460" s="107">
        <f t="shared" si="380"/>
        <v>0</v>
      </c>
      <c r="BJ1460" s="12" t="s">
        <v>116</v>
      </c>
      <c r="BK1460" s="107">
        <f t="shared" si="381"/>
        <v>0</v>
      </c>
      <c r="BL1460" s="12" t="s">
        <v>425</v>
      </c>
      <c r="BM1460" s="106" t="s">
        <v>2517</v>
      </c>
    </row>
    <row r="1461" spans="1:65" s="2" customFormat="1" ht="24.2" customHeight="1" x14ac:dyDescent="0.2">
      <c r="A1461" s="20"/>
      <c r="B1461" s="95"/>
      <c r="C1461" s="96">
        <v>520</v>
      </c>
      <c r="D1461" s="96" t="s">
        <v>111</v>
      </c>
      <c r="E1461" s="97" t="s">
        <v>2518</v>
      </c>
      <c r="F1461" s="98" t="s">
        <v>2519</v>
      </c>
      <c r="G1461" s="99" t="s">
        <v>362</v>
      </c>
      <c r="H1461" s="100">
        <v>450</v>
      </c>
      <c r="I1461" s="100"/>
      <c r="J1461" s="190">
        <f t="shared" ref="J1461:J1467" si="382">SUM(H1461*I1461)</f>
        <v>0</v>
      </c>
      <c r="K1461" s="101"/>
      <c r="L1461" s="21"/>
      <c r="M1461" s="102" t="s">
        <v>0</v>
      </c>
      <c r="N1461" s="103" t="s">
        <v>24</v>
      </c>
      <c r="O1461" s="104">
        <v>0</v>
      </c>
      <c r="P1461" s="104">
        <f t="shared" si="373"/>
        <v>0</v>
      </c>
      <c r="Q1461" s="104">
        <v>0</v>
      </c>
      <c r="R1461" s="104">
        <f t="shared" si="374"/>
        <v>0</v>
      </c>
      <c r="S1461" s="104">
        <v>0</v>
      </c>
      <c r="T1461" s="105">
        <f t="shared" si="375"/>
        <v>0</v>
      </c>
      <c r="U1461" s="20"/>
      <c r="V1461" s="20"/>
      <c r="W1461" s="20"/>
      <c r="X1461" s="20"/>
      <c r="Y1461" s="20"/>
      <c r="Z1461" s="20"/>
      <c r="AA1461" s="20"/>
      <c r="AB1461" s="20"/>
      <c r="AC1461" s="20"/>
      <c r="AD1461" s="20"/>
      <c r="AE1461" s="20"/>
      <c r="AR1461" s="106" t="s">
        <v>425</v>
      </c>
      <c r="AT1461" s="106" t="s">
        <v>111</v>
      </c>
      <c r="AU1461" s="106" t="s">
        <v>116</v>
      </c>
      <c r="AY1461" s="12" t="s">
        <v>109</v>
      </c>
      <c r="BE1461" s="107">
        <f t="shared" si="376"/>
        <v>0</v>
      </c>
      <c r="BF1461" s="107">
        <f t="shared" si="377"/>
        <v>0</v>
      </c>
      <c r="BG1461" s="107">
        <f t="shared" si="378"/>
        <v>0</v>
      </c>
      <c r="BH1461" s="107">
        <f t="shared" si="379"/>
        <v>0</v>
      </c>
      <c r="BI1461" s="107">
        <f t="shared" si="380"/>
        <v>0</v>
      </c>
      <c r="BJ1461" s="12" t="s">
        <v>116</v>
      </c>
      <c r="BK1461" s="107">
        <f t="shared" si="381"/>
        <v>0</v>
      </c>
      <c r="BL1461" s="12" t="s">
        <v>425</v>
      </c>
      <c r="BM1461" s="106" t="s">
        <v>2520</v>
      </c>
    </row>
    <row r="1462" spans="1:65" s="2" customFormat="1" ht="33" customHeight="1" x14ac:dyDescent="0.2">
      <c r="A1462" s="20"/>
      <c r="B1462" s="95"/>
      <c r="C1462" s="96">
        <v>521</v>
      </c>
      <c r="D1462" s="136" t="s">
        <v>216</v>
      </c>
      <c r="E1462" s="137" t="s">
        <v>2521</v>
      </c>
      <c r="F1462" s="138" t="s">
        <v>2522</v>
      </c>
      <c r="G1462" s="139" t="s">
        <v>256</v>
      </c>
      <c r="H1462" s="140">
        <v>6</v>
      </c>
      <c r="I1462" s="140"/>
      <c r="J1462" s="140">
        <f t="shared" si="382"/>
        <v>0</v>
      </c>
      <c r="K1462" s="141"/>
      <c r="L1462" s="142"/>
      <c r="M1462" s="143" t="s">
        <v>0</v>
      </c>
      <c r="N1462" s="144" t="s">
        <v>24</v>
      </c>
      <c r="O1462" s="104">
        <v>0</v>
      </c>
      <c r="P1462" s="104">
        <f t="shared" si="373"/>
        <v>0</v>
      </c>
      <c r="Q1462" s="104">
        <v>0</v>
      </c>
      <c r="R1462" s="104">
        <f t="shared" si="374"/>
        <v>0</v>
      </c>
      <c r="S1462" s="104">
        <v>0</v>
      </c>
      <c r="T1462" s="105">
        <f t="shared" si="375"/>
        <v>0</v>
      </c>
      <c r="U1462" s="20"/>
      <c r="V1462" s="20"/>
      <c r="W1462" s="20"/>
      <c r="X1462" s="20"/>
      <c r="Y1462" s="20"/>
      <c r="Z1462" s="20"/>
      <c r="AA1462" s="20"/>
      <c r="AB1462" s="20"/>
      <c r="AC1462" s="20"/>
      <c r="AD1462" s="20"/>
      <c r="AE1462" s="20"/>
      <c r="AR1462" s="106" t="s">
        <v>994</v>
      </c>
      <c r="AT1462" s="106" t="s">
        <v>216</v>
      </c>
      <c r="AU1462" s="106" t="s">
        <v>116</v>
      </c>
      <c r="AY1462" s="12" t="s">
        <v>109</v>
      </c>
      <c r="BE1462" s="107">
        <f t="shared" si="376"/>
        <v>0</v>
      </c>
      <c r="BF1462" s="107">
        <f t="shared" si="377"/>
        <v>0</v>
      </c>
      <c r="BG1462" s="107">
        <f t="shared" si="378"/>
        <v>0</v>
      </c>
      <c r="BH1462" s="107">
        <f t="shared" si="379"/>
        <v>0</v>
      </c>
      <c r="BI1462" s="107">
        <f t="shared" si="380"/>
        <v>0</v>
      </c>
      <c r="BJ1462" s="12" t="s">
        <v>116</v>
      </c>
      <c r="BK1462" s="107">
        <f t="shared" si="381"/>
        <v>0</v>
      </c>
      <c r="BL1462" s="12" t="s">
        <v>425</v>
      </c>
      <c r="BM1462" s="106" t="s">
        <v>2523</v>
      </c>
    </row>
    <row r="1463" spans="1:65" s="2" customFormat="1" ht="33" customHeight="1" x14ac:dyDescent="0.2">
      <c r="A1463" s="20"/>
      <c r="B1463" s="95"/>
      <c r="C1463" s="96">
        <v>522</v>
      </c>
      <c r="D1463" s="136" t="s">
        <v>216</v>
      </c>
      <c r="E1463" s="137" t="s">
        <v>2524</v>
      </c>
      <c r="F1463" s="138" t="s">
        <v>2525</v>
      </c>
      <c r="G1463" s="139" t="s">
        <v>256</v>
      </c>
      <c r="H1463" s="140">
        <v>26</v>
      </c>
      <c r="I1463" s="140"/>
      <c r="J1463" s="140">
        <f t="shared" si="382"/>
        <v>0</v>
      </c>
      <c r="K1463" s="141"/>
      <c r="L1463" s="142"/>
      <c r="M1463" s="143" t="s">
        <v>0</v>
      </c>
      <c r="N1463" s="144" t="s">
        <v>24</v>
      </c>
      <c r="O1463" s="104">
        <v>0</v>
      </c>
      <c r="P1463" s="104">
        <f t="shared" si="373"/>
        <v>0</v>
      </c>
      <c r="Q1463" s="104">
        <v>0</v>
      </c>
      <c r="R1463" s="104">
        <f t="shared" si="374"/>
        <v>0</v>
      </c>
      <c r="S1463" s="104">
        <v>0</v>
      </c>
      <c r="T1463" s="105">
        <f t="shared" si="375"/>
        <v>0</v>
      </c>
      <c r="U1463" s="20"/>
      <c r="V1463" s="20"/>
      <c r="W1463" s="20"/>
      <c r="X1463" s="20"/>
      <c r="Y1463" s="20"/>
      <c r="Z1463" s="20"/>
      <c r="AA1463" s="20"/>
      <c r="AB1463" s="20"/>
      <c r="AC1463" s="20"/>
      <c r="AD1463" s="20"/>
      <c r="AE1463" s="20"/>
      <c r="AR1463" s="106" t="s">
        <v>994</v>
      </c>
      <c r="AT1463" s="106" t="s">
        <v>216</v>
      </c>
      <c r="AU1463" s="106" t="s">
        <v>116</v>
      </c>
      <c r="AY1463" s="12" t="s">
        <v>109</v>
      </c>
      <c r="BE1463" s="107">
        <f t="shared" si="376"/>
        <v>0</v>
      </c>
      <c r="BF1463" s="107">
        <f t="shared" si="377"/>
        <v>0</v>
      </c>
      <c r="BG1463" s="107">
        <f t="shared" si="378"/>
        <v>0</v>
      </c>
      <c r="BH1463" s="107">
        <f t="shared" si="379"/>
        <v>0</v>
      </c>
      <c r="BI1463" s="107">
        <f t="shared" si="380"/>
        <v>0</v>
      </c>
      <c r="BJ1463" s="12" t="s">
        <v>116</v>
      </c>
      <c r="BK1463" s="107">
        <f t="shared" si="381"/>
        <v>0</v>
      </c>
      <c r="BL1463" s="12" t="s">
        <v>425</v>
      </c>
      <c r="BM1463" s="106" t="s">
        <v>2526</v>
      </c>
    </row>
    <row r="1464" spans="1:65" s="2" customFormat="1" ht="24.2" customHeight="1" x14ac:dyDescent="0.2">
      <c r="A1464" s="20"/>
      <c r="B1464" s="95"/>
      <c r="C1464" s="96">
        <v>523</v>
      </c>
      <c r="D1464" s="136" t="s">
        <v>216</v>
      </c>
      <c r="E1464" s="137" t="s">
        <v>2527</v>
      </c>
      <c r="F1464" s="138" t="s">
        <v>2528</v>
      </c>
      <c r="G1464" s="139" t="s">
        <v>256</v>
      </c>
      <c r="H1464" s="140">
        <v>65</v>
      </c>
      <c r="I1464" s="140"/>
      <c r="J1464" s="140">
        <f t="shared" si="382"/>
        <v>0</v>
      </c>
      <c r="K1464" s="141"/>
      <c r="L1464" s="142"/>
      <c r="M1464" s="143" t="s">
        <v>0</v>
      </c>
      <c r="N1464" s="144" t="s">
        <v>24</v>
      </c>
      <c r="O1464" s="104">
        <v>0</v>
      </c>
      <c r="P1464" s="104">
        <f t="shared" si="373"/>
        <v>0</v>
      </c>
      <c r="Q1464" s="104">
        <v>0</v>
      </c>
      <c r="R1464" s="104">
        <f t="shared" si="374"/>
        <v>0</v>
      </c>
      <c r="S1464" s="104">
        <v>0</v>
      </c>
      <c r="T1464" s="105">
        <f t="shared" si="375"/>
        <v>0</v>
      </c>
      <c r="U1464" s="20"/>
      <c r="V1464" s="20"/>
      <c r="W1464" s="20"/>
      <c r="X1464" s="20"/>
      <c r="Y1464" s="20"/>
      <c r="Z1464" s="20"/>
      <c r="AA1464" s="20"/>
      <c r="AB1464" s="20"/>
      <c r="AC1464" s="20"/>
      <c r="AD1464" s="20"/>
      <c r="AE1464" s="20"/>
      <c r="AR1464" s="106" t="s">
        <v>994</v>
      </c>
      <c r="AT1464" s="106" t="s">
        <v>216</v>
      </c>
      <c r="AU1464" s="106" t="s">
        <v>116</v>
      </c>
      <c r="AY1464" s="12" t="s">
        <v>109</v>
      </c>
      <c r="BE1464" s="107">
        <f t="shared" si="376"/>
        <v>0</v>
      </c>
      <c r="BF1464" s="107">
        <f t="shared" si="377"/>
        <v>0</v>
      </c>
      <c r="BG1464" s="107">
        <f t="shared" si="378"/>
        <v>0</v>
      </c>
      <c r="BH1464" s="107">
        <f t="shared" si="379"/>
        <v>0</v>
      </c>
      <c r="BI1464" s="107">
        <f t="shared" si="380"/>
        <v>0</v>
      </c>
      <c r="BJ1464" s="12" t="s">
        <v>116</v>
      </c>
      <c r="BK1464" s="107">
        <f t="shared" si="381"/>
        <v>0</v>
      </c>
      <c r="BL1464" s="12" t="s">
        <v>425</v>
      </c>
      <c r="BM1464" s="106" t="s">
        <v>2529</v>
      </c>
    </row>
    <row r="1465" spans="1:65" s="2" customFormat="1" ht="16.5" customHeight="1" x14ac:dyDescent="0.2">
      <c r="A1465" s="20"/>
      <c r="B1465" s="95"/>
      <c r="C1465" s="96">
        <v>524</v>
      </c>
      <c r="D1465" s="136" t="s">
        <v>216</v>
      </c>
      <c r="E1465" s="137" t="s">
        <v>2530</v>
      </c>
      <c r="F1465" s="138" t="s">
        <v>2531</v>
      </c>
      <c r="G1465" s="139" t="s">
        <v>256</v>
      </c>
      <c r="H1465" s="140">
        <v>6</v>
      </c>
      <c r="I1465" s="140"/>
      <c r="J1465" s="140">
        <f t="shared" si="382"/>
        <v>0</v>
      </c>
      <c r="K1465" s="141"/>
      <c r="L1465" s="142"/>
      <c r="M1465" s="143" t="s">
        <v>0</v>
      </c>
      <c r="N1465" s="144" t="s">
        <v>24</v>
      </c>
      <c r="O1465" s="104">
        <v>0</v>
      </c>
      <c r="P1465" s="104">
        <f t="shared" si="373"/>
        <v>0</v>
      </c>
      <c r="Q1465" s="104">
        <v>0</v>
      </c>
      <c r="R1465" s="104">
        <f t="shared" si="374"/>
        <v>0</v>
      </c>
      <c r="S1465" s="104">
        <v>0</v>
      </c>
      <c r="T1465" s="105">
        <f t="shared" si="375"/>
        <v>0</v>
      </c>
      <c r="U1465" s="20"/>
      <c r="V1465" s="20"/>
      <c r="W1465" s="20"/>
      <c r="X1465" s="20"/>
      <c r="Y1465" s="20"/>
      <c r="Z1465" s="20"/>
      <c r="AA1465" s="20"/>
      <c r="AB1465" s="20"/>
      <c r="AC1465" s="20"/>
      <c r="AD1465" s="20"/>
      <c r="AE1465" s="20"/>
      <c r="AR1465" s="106" t="s">
        <v>994</v>
      </c>
      <c r="AT1465" s="106" t="s">
        <v>216</v>
      </c>
      <c r="AU1465" s="106" t="s">
        <v>116</v>
      </c>
      <c r="AY1465" s="12" t="s">
        <v>109</v>
      </c>
      <c r="BE1465" s="107">
        <f t="shared" si="376"/>
        <v>0</v>
      </c>
      <c r="BF1465" s="107">
        <f t="shared" si="377"/>
        <v>0</v>
      </c>
      <c r="BG1465" s="107">
        <f t="shared" si="378"/>
        <v>0</v>
      </c>
      <c r="BH1465" s="107">
        <f t="shared" si="379"/>
        <v>0</v>
      </c>
      <c r="BI1465" s="107">
        <f t="shared" si="380"/>
        <v>0</v>
      </c>
      <c r="BJ1465" s="12" t="s">
        <v>116</v>
      </c>
      <c r="BK1465" s="107">
        <f t="shared" si="381"/>
        <v>0</v>
      </c>
      <c r="BL1465" s="12" t="s">
        <v>425</v>
      </c>
      <c r="BM1465" s="106" t="s">
        <v>2532</v>
      </c>
    </row>
    <row r="1466" spans="1:65" s="2" customFormat="1" ht="24.2" customHeight="1" x14ac:dyDescent="0.2">
      <c r="A1466" s="20"/>
      <c r="B1466" s="95"/>
      <c r="C1466" s="96">
        <v>525</v>
      </c>
      <c r="D1466" s="136" t="s">
        <v>216</v>
      </c>
      <c r="E1466" s="137" t="s">
        <v>2533</v>
      </c>
      <c r="F1466" s="138" t="s">
        <v>2534</v>
      </c>
      <c r="G1466" s="139" t="s">
        <v>256</v>
      </c>
      <c r="H1466" s="140">
        <v>6</v>
      </c>
      <c r="I1466" s="140"/>
      <c r="J1466" s="140">
        <f t="shared" si="382"/>
        <v>0</v>
      </c>
      <c r="K1466" s="141"/>
      <c r="L1466" s="142"/>
      <c r="M1466" s="143" t="s">
        <v>0</v>
      </c>
      <c r="N1466" s="144" t="s">
        <v>24</v>
      </c>
      <c r="O1466" s="104">
        <v>0</v>
      </c>
      <c r="P1466" s="104">
        <f t="shared" si="373"/>
        <v>0</v>
      </c>
      <c r="Q1466" s="104">
        <v>0</v>
      </c>
      <c r="R1466" s="104">
        <f t="shared" si="374"/>
        <v>0</v>
      </c>
      <c r="S1466" s="104">
        <v>0</v>
      </c>
      <c r="T1466" s="105">
        <f t="shared" si="375"/>
        <v>0</v>
      </c>
      <c r="U1466" s="20"/>
      <c r="V1466" s="20"/>
      <c r="W1466" s="20"/>
      <c r="X1466" s="20"/>
      <c r="Y1466" s="20"/>
      <c r="Z1466" s="20"/>
      <c r="AA1466" s="20"/>
      <c r="AB1466" s="20"/>
      <c r="AC1466" s="20"/>
      <c r="AD1466" s="20"/>
      <c r="AE1466" s="20"/>
      <c r="AR1466" s="106" t="s">
        <v>994</v>
      </c>
      <c r="AT1466" s="106" t="s">
        <v>216</v>
      </c>
      <c r="AU1466" s="106" t="s">
        <v>116</v>
      </c>
      <c r="AY1466" s="12" t="s">
        <v>109</v>
      </c>
      <c r="BE1466" s="107">
        <f t="shared" si="376"/>
        <v>0</v>
      </c>
      <c r="BF1466" s="107">
        <f t="shared" si="377"/>
        <v>0</v>
      </c>
      <c r="BG1466" s="107">
        <f t="shared" si="378"/>
        <v>0</v>
      </c>
      <c r="BH1466" s="107">
        <f t="shared" si="379"/>
        <v>0</v>
      </c>
      <c r="BI1466" s="107">
        <f t="shared" si="380"/>
        <v>0</v>
      </c>
      <c r="BJ1466" s="12" t="s">
        <v>116</v>
      </c>
      <c r="BK1466" s="107">
        <f t="shared" si="381"/>
        <v>0</v>
      </c>
      <c r="BL1466" s="12" t="s">
        <v>425</v>
      </c>
      <c r="BM1466" s="106" t="s">
        <v>2535</v>
      </c>
    </row>
    <row r="1467" spans="1:65" s="2" customFormat="1" ht="24.2" customHeight="1" x14ac:dyDescent="0.2">
      <c r="A1467" s="20"/>
      <c r="B1467" s="95"/>
      <c r="C1467" s="96">
        <v>526</v>
      </c>
      <c r="D1467" s="136" t="s">
        <v>216</v>
      </c>
      <c r="E1467" s="137" t="s">
        <v>2536</v>
      </c>
      <c r="F1467" s="138" t="s">
        <v>2537</v>
      </c>
      <c r="G1467" s="139" t="s">
        <v>362</v>
      </c>
      <c r="H1467" s="140">
        <v>450</v>
      </c>
      <c r="I1467" s="140"/>
      <c r="J1467" s="140">
        <f t="shared" si="382"/>
        <v>0</v>
      </c>
      <c r="K1467" s="141"/>
      <c r="L1467" s="142"/>
      <c r="M1467" s="143" t="s">
        <v>0</v>
      </c>
      <c r="N1467" s="144" t="s">
        <v>24</v>
      </c>
      <c r="O1467" s="104">
        <v>0</v>
      </c>
      <c r="P1467" s="104">
        <f t="shared" si="373"/>
        <v>0</v>
      </c>
      <c r="Q1467" s="104">
        <v>0</v>
      </c>
      <c r="R1467" s="104">
        <f t="shared" si="374"/>
        <v>0</v>
      </c>
      <c r="S1467" s="104">
        <v>0</v>
      </c>
      <c r="T1467" s="105">
        <f t="shared" si="375"/>
        <v>0</v>
      </c>
      <c r="U1467" s="20"/>
      <c r="V1467" s="20"/>
      <c r="W1467" s="20"/>
      <c r="X1467" s="20"/>
      <c r="Y1467" s="20"/>
      <c r="Z1467" s="20"/>
      <c r="AA1467" s="20"/>
      <c r="AB1467" s="20"/>
      <c r="AC1467" s="20"/>
      <c r="AD1467" s="20"/>
      <c r="AE1467" s="20"/>
      <c r="AR1467" s="106" t="s">
        <v>994</v>
      </c>
      <c r="AT1467" s="106" t="s">
        <v>216</v>
      </c>
      <c r="AU1467" s="106" t="s">
        <v>116</v>
      </c>
      <c r="AY1467" s="12" t="s">
        <v>109</v>
      </c>
      <c r="BE1467" s="107">
        <f t="shared" si="376"/>
        <v>0</v>
      </c>
      <c r="BF1467" s="107">
        <f t="shared" si="377"/>
        <v>0</v>
      </c>
      <c r="BG1467" s="107">
        <f t="shared" si="378"/>
        <v>0</v>
      </c>
      <c r="BH1467" s="107">
        <f t="shared" si="379"/>
        <v>0</v>
      </c>
      <c r="BI1467" s="107">
        <f t="shared" si="380"/>
        <v>0</v>
      </c>
      <c r="BJ1467" s="12" t="s">
        <v>116</v>
      </c>
      <c r="BK1467" s="107">
        <f t="shared" si="381"/>
        <v>0</v>
      </c>
      <c r="BL1467" s="12" t="s">
        <v>425</v>
      </c>
      <c r="BM1467" s="106" t="s">
        <v>2538</v>
      </c>
    </row>
    <row r="1468" spans="1:65" s="2" customFormat="1" ht="24.2" customHeight="1" x14ac:dyDescent="0.2">
      <c r="A1468" s="20"/>
      <c r="B1468" s="95"/>
      <c r="C1468" s="96">
        <v>527</v>
      </c>
      <c r="D1468" s="96" t="s">
        <v>111</v>
      </c>
      <c r="E1468" s="97" t="s">
        <v>2539</v>
      </c>
      <c r="F1468" s="98" t="s">
        <v>2540</v>
      </c>
      <c r="G1468" s="99" t="s">
        <v>362</v>
      </c>
      <c r="H1468" s="100">
        <v>200</v>
      </c>
      <c r="I1468" s="100"/>
      <c r="J1468" s="190">
        <f t="shared" ref="J1468:J1469" si="383">SUM(H1468*I1468)</f>
        <v>0</v>
      </c>
      <c r="K1468" s="101"/>
      <c r="L1468" s="21"/>
      <c r="M1468" s="102" t="s">
        <v>0</v>
      </c>
      <c r="N1468" s="103" t="s">
        <v>24</v>
      </c>
      <c r="O1468" s="104">
        <v>0</v>
      </c>
      <c r="P1468" s="104">
        <f t="shared" si="373"/>
        <v>0</v>
      </c>
      <c r="Q1468" s="104">
        <v>0</v>
      </c>
      <c r="R1468" s="104">
        <f t="shared" si="374"/>
        <v>0</v>
      </c>
      <c r="S1468" s="104">
        <v>0</v>
      </c>
      <c r="T1468" s="105">
        <f t="shared" si="375"/>
        <v>0</v>
      </c>
      <c r="U1468" s="20"/>
      <c r="V1468" s="20"/>
      <c r="W1468" s="20"/>
      <c r="X1468" s="20"/>
      <c r="Y1468" s="20"/>
      <c r="Z1468" s="20"/>
      <c r="AA1468" s="20"/>
      <c r="AB1468" s="20"/>
      <c r="AC1468" s="20"/>
      <c r="AD1468" s="20"/>
      <c r="AE1468" s="20"/>
      <c r="AR1468" s="106" t="s">
        <v>425</v>
      </c>
      <c r="AT1468" s="106" t="s">
        <v>111</v>
      </c>
      <c r="AU1468" s="106" t="s">
        <v>116</v>
      </c>
      <c r="AY1468" s="12" t="s">
        <v>109</v>
      </c>
      <c r="BE1468" s="107">
        <f t="shared" si="376"/>
        <v>0</v>
      </c>
      <c r="BF1468" s="107">
        <f t="shared" si="377"/>
        <v>0</v>
      </c>
      <c r="BG1468" s="107">
        <f t="shared" si="378"/>
        <v>0</v>
      </c>
      <c r="BH1468" s="107">
        <f t="shared" si="379"/>
        <v>0</v>
      </c>
      <c r="BI1468" s="107">
        <f t="shared" si="380"/>
        <v>0</v>
      </c>
      <c r="BJ1468" s="12" t="s">
        <v>116</v>
      </c>
      <c r="BK1468" s="107">
        <f t="shared" si="381"/>
        <v>0</v>
      </c>
      <c r="BL1468" s="12" t="s">
        <v>425</v>
      </c>
      <c r="BM1468" s="106" t="s">
        <v>2541</v>
      </c>
    </row>
    <row r="1469" spans="1:65" s="2" customFormat="1" ht="24.2" customHeight="1" x14ac:dyDescent="0.2">
      <c r="A1469" s="20"/>
      <c r="B1469" s="95"/>
      <c r="C1469" s="96">
        <v>528</v>
      </c>
      <c r="D1469" s="136" t="s">
        <v>216</v>
      </c>
      <c r="E1469" s="137" t="s">
        <v>2542</v>
      </c>
      <c r="F1469" s="138" t="s">
        <v>2543</v>
      </c>
      <c r="G1469" s="139" t="s">
        <v>362</v>
      </c>
      <c r="H1469" s="140">
        <v>200</v>
      </c>
      <c r="I1469" s="140"/>
      <c r="J1469" s="140">
        <f t="shared" si="383"/>
        <v>0</v>
      </c>
      <c r="K1469" s="141"/>
      <c r="L1469" s="142"/>
      <c r="M1469" s="143" t="s">
        <v>0</v>
      </c>
      <c r="N1469" s="144" t="s">
        <v>24</v>
      </c>
      <c r="O1469" s="104">
        <v>0</v>
      </c>
      <c r="P1469" s="104">
        <f t="shared" si="373"/>
        <v>0</v>
      </c>
      <c r="Q1469" s="104">
        <v>0</v>
      </c>
      <c r="R1469" s="104">
        <f t="shared" si="374"/>
        <v>0</v>
      </c>
      <c r="S1469" s="104">
        <v>0</v>
      </c>
      <c r="T1469" s="105">
        <f t="shared" si="375"/>
        <v>0</v>
      </c>
      <c r="U1469" s="20"/>
      <c r="V1469" s="20"/>
      <c r="W1469" s="20"/>
      <c r="X1469" s="20"/>
      <c r="Y1469" s="20"/>
      <c r="Z1469" s="20"/>
      <c r="AA1469" s="20"/>
      <c r="AB1469" s="20"/>
      <c r="AC1469" s="20"/>
      <c r="AD1469" s="20"/>
      <c r="AE1469" s="20"/>
      <c r="AR1469" s="106" t="s">
        <v>994</v>
      </c>
      <c r="AT1469" s="106" t="s">
        <v>216</v>
      </c>
      <c r="AU1469" s="106" t="s">
        <v>116</v>
      </c>
      <c r="AY1469" s="12" t="s">
        <v>109</v>
      </c>
      <c r="BE1469" s="107">
        <f t="shared" si="376"/>
        <v>0</v>
      </c>
      <c r="BF1469" s="107">
        <f t="shared" si="377"/>
        <v>0</v>
      </c>
      <c r="BG1469" s="107">
        <f t="shared" si="378"/>
        <v>0</v>
      </c>
      <c r="BH1469" s="107">
        <f t="shared" si="379"/>
        <v>0</v>
      </c>
      <c r="BI1469" s="107">
        <f t="shared" si="380"/>
        <v>0</v>
      </c>
      <c r="BJ1469" s="12" t="s">
        <v>116</v>
      </c>
      <c r="BK1469" s="107">
        <f t="shared" si="381"/>
        <v>0</v>
      </c>
      <c r="BL1469" s="12" t="s">
        <v>425</v>
      </c>
      <c r="BM1469" s="106" t="s">
        <v>2544</v>
      </c>
    </row>
    <row r="1470" spans="1:65" s="2" customFormat="1" ht="24.2" customHeight="1" x14ac:dyDescent="0.2">
      <c r="A1470" s="20"/>
      <c r="B1470" s="95"/>
      <c r="C1470" s="96">
        <v>529</v>
      </c>
      <c r="D1470" s="96" t="s">
        <v>111</v>
      </c>
      <c r="E1470" s="97" t="s">
        <v>2545</v>
      </c>
      <c r="F1470" s="98" t="s">
        <v>2546</v>
      </c>
      <c r="G1470" s="99" t="s">
        <v>362</v>
      </c>
      <c r="H1470" s="100">
        <v>30</v>
      </c>
      <c r="I1470" s="100"/>
      <c r="J1470" s="190">
        <f t="shared" ref="J1470:J1471" si="384">SUM(H1470*I1470)</f>
        <v>0</v>
      </c>
      <c r="K1470" s="101"/>
      <c r="L1470" s="21"/>
      <c r="M1470" s="102" t="s">
        <v>0</v>
      </c>
      <c r="N1470" s="103" t="s">
        <v>24</v>
      </c>
      <c r="O1470" s="104">
        <v>0</v>
      </c>
      <c r="P1470" s="104">
        <f t="shared" si="373"/>
        <v>0</v>
      </c>
      <c r="Q1470" s="104">
        <v>0</v>
      </c>
      <c r="R1470" s="104">
        <f t="shared" si="374"/>
        <v>0</v>
      </c>
      <c r="S1470" s="104">
        <v>0</v>
      </c>
      <c r="T1470" s="105">
        <f t="shared" si="375"/>
        <v>0</v>
      </c>
      <c r="U1470" s="20"/>
      <c r="V1470" s="20"/>
      <c r="W1470" s="20"/>
      <c r="X1470" s="20"/>
      <c r="Y1470" s="20"/>
      <c r="Z1470" s="20"/>
      <c r="AA1470" s="20"/>
      <c r="AB1470" s="20"/>
      <c r="AC1470" s="20"/>
      <c r="AD1470" s="20"/>
      <c r="AE1470" s="20"/>
      <c r="AR1470" s="106" t="s">
        <v>425</v>
      </c>
      <c r="AT1470" s="106" t="s">
        <v>111</v>
      </c>
      <c r="AU1470" s="106" t="s">
        <v>116</v>
      </c>
      <c r="AY1470" s="12" t="s">
        <v>109</v>
      </c>
      <c r="BE1470" s="107">
        <f t="shared" si="376"/>
        <v>0</v>
      </c>
      <c r="BF1470" s="107">
        <f t="shared" si="377"/>
        <v>0</v>
      </c>
      <c r="BG1470" s="107">
        <f t="shared" si="378"/>
        <v>0</v>
      </c>
      <c r="BH1470" s="107">
        <f t="shared" si="379"/>
        <v>0</v>
      </c>
      <c r="BI1470" s="107">
        <f t="shared" si="380"/>
        <v>0</v>
      </c>
      <c r="BJ1470" s="12" t="s">
        <v>116</v>
      </c>
      <c r="BK1470" s="107">
        <f t="shared" si="381"/>
        <v>0</v>
      </c>
      <c r="BL1470" s="12" t="s">
        <v>425</v>
      </c>
      <c r="BM1470" s="106" t="s">
        <v>2547</v>
      </c>
    </row>
    <row r="1471" spans="1:65" s="2" customFormat="1" ht="24.2" customHeight="1" x14ac:dyDescent="0.2">
      <c r="A1471" s="20"/>
      <c r="B1471" s="95"/>
      <c r="C1471" s="96">
        <v>530</v>
      </c>
      <c r="D1471" s="136" t="s">
        <v>216</v>
      </c>
      <c r="E1471" s="137" t="s">
        <v>2548</v>
      </c>
      <c r="F1471" s="138" t="s">
        <v>2549</v>
      </c>
      <c r="G1471" s="139" t="s">
        <v>362</v>
      </c>
      <c r="H1471" s="140">
        <v>30</v>
      </c>
      <c r="I1471" s="140"/>
      <c r="J1471" s="140">
        <f t="shared" si="384"/>
        <v>0</v>
      </c>
      <c r="K1471" s="141"/>
      <c r="L1471" s="142"/>
      <c r="M1471" s="143" t="s">
        <v>0</v>
      </c>
      <c r="N1471" s="144" t="s">
        <v>24</v>
      </c>
      <c r="O1471" s="104">
        <v>0</v>
      </c>
      <c r="P1471" s="104">
        <f t="shared" si="373"/>
        <v>0</v>
      </c>
      <c r="Q1471" s="104">
        <v>0</v>
      </c>
      <c r="R1471" s="104">
        <f t="shared" si="374"/>
        <v>0</v>
      </c>
      <c r="S1471" s="104">
        <v>0</v>
      </c>
      <c r="T1471" s="105">
        <f t="shared" si="375"/>
        <v>0</v>
      </c>
      <c r="U1471" s="20"/>
      <c r="V1471" s="20"/>
      <c r="W1471" s="20"/>
      <c r="X1471" s="20"/>
      <c r="Y1471" s="20"/>
      <c r="Z1471" s="20"/>
      <c r="AA1471" s="20"/>
      <c r="AB1471" s="20"/>
      <c r="AC1471" s="20"/>
      <c r="AD1471" s="20"/>
      <c r="AE1471" s="20"/>
      <c r="AR1471" s="106" t="s">
        <v>994</v>
      </c>
      <c r="AT1471" s="106" t="s">
        <v>216</v>
      </c>
      <c r="AU1471" s="106" t="s">
        <v>116</v>
      </c>
      <c r="AY1471" s="12" t="s">
        <v>109</v>
      </c>
      <c r="BE1471" s="107">
        <f t="shared" si="376"/>
        <v>0</v>
      </c>
      <c r="BF1471" s="107">
        <f t="shared" si="377"/>
        <v>0</v>
      </c>
      <c r="BG1471" s="107">
        <f t="shared" si="378"/>
        <v>0</v>
      </c>
      <c r="BH1471" s="107">
        <f t="shared" si="379"/>
        <v>0</v>
      </c>
      <c r="BI1471" s="107">
        <f t="shared" si="380"/>
        <v>0</v>
      </c>
      <c r="BJ1471" s="12" t="s">
        <v>116</v>
      </c>
      <c r="BK1471" s="107">
        <f t="shared" si="381"/>
        <v>0</v>
      </c>
      <c r="BL1471" s="12" t="s">
        <v>425</v>
      </c>
      <c r="BM1471" s="106" t="s">
        <v>2550</v>
      </c>
    </row>
    <row r="1472" spans="1:65" s="2" customFormat="1" ht="16.5" customHeight="1" x14ac:dyDescent="0.2">
      <c r="A1472" s="20"/>
      <c r="B1472" s="95"/>
      <c r="C1472" s="96">
        <v>531</v>
      </c>
      <c r="D1472" s="96" t="s">
        <v>111</v>
      </c>
      <c r="E1472" s="97" t="s">
        <v>2551</v>
      </c>
      <c r="F1472" s="98" t="s">
        <v>2552</v>
      </c>
      <c r="G1472" s="99" t="s">
        <v>950</v>
      </c>
      <c r="H1472" s="100">
        <v>556.65700000000004</v>
      </c>
      <c r="I1472" s="100"/>
      <c r="J1472" s="190">
        <f t="shared" ref="J1472:J1475" si="385">SUM(H1472*I1472)</f>
        <v>0</v>
      </c>
      <c r="K1472" s="101"/>
      <c r="L1472" s="21"/>
      <c r="M1472" s="102" t="s">
        <v>0</v>
      </c>
      <c r="N1472" s="103" t="s">
        <v>24</v>
      </c>
      <c r="O1472" s="104">
        <v>0</v>
      </c>
      <c r="P1472" s="104">
        <f t="shared" si="373"/>
        <v>0</v>
      </c>
      <c r="Q1472" s="104">
        <v>0</v>
      </c>
      <c r="R1472" s="104">
        <f t="shared" si="374"/>
        <v>0</v>
      </c>
      <c r="S1472" s="104">
        <v>0</v>
      </c>
      <c r="T1472" s="105">
        <f t="shared" si="375"/>
        <v>0</v>
      </c>
      <c r="U1472" s="20"/>
      <c r="V1472" s="20"/>
      <c r="W1472" s="20"/>
      <c r="X1472" s="20"/>
      <c r="Y1472" s="20"/>
      <c r="Z1472" s="20"/>
      <c r="AA1472" s="20"/>
      <c r="AB1472" s="20"/>
      <c r="AC1472" s="20"/>
      <c r="AD1472" s="20"/>
      <c r="AE1472" s="20"/>
      <c r="AR1472" s="106" t="s">
        <v>425</v>
      </c>
      <c r="AT1472" s="106" t="s">
        <v>111</v>
      </c>
      <c r="AU1472" s="106" t="s">
        <v>116</v>
      </c>
      <c r="AY1472" s="12" t="s">
        <v>109</v>
      </c>
      <c r="BE1472" s="107">
        <f t="shared" si="376"/>
        <v>0</v>
      </c>
      <c r="BF1472" s="107">
        <f t="shared" si="377"/>
        <v>0</v>
      </c>
      <c r="BG1472" s="107">
        <f t="shared" si="378"/>
        <v>0</v>
      </c>
      <c r="BH1472" s="107">
        <f t="shared" si="379"/>
        <v>0</v>
      </c>
      <c r="BI1472" s="107">
        <f t="shared" si="380"/>
        <v>0</v>
      </c>
      <c r="BJ1472" s="12" t="s">
        <v>116</v>
      </c>
      <c r="BK1472" s="107">
        <f t="shared" si="381"/>
        <v>0</v>
      </c>
      <c r="BL1472" s="12" t="s">
        <v>425</v>
      </c>
      <c r="BM1472" s="106" t="s">
        <v>2553</v>
      </c>
    </row>
    <row r="1473" spans="1:65" s="2" customFormat="1" ht="16.5" customHeight="1" x14ac:dyDescent="0.2">
      <c r="A1473" s="20"/>
      <c r="B1473" s="95"/>
      <c r="C1473" s="96">
        <v>532</v>
      </c>
      <c r="D1473" s="96" t="s">
        <v>111</v>
      </c>
      <c r="E1473" s="97" t="s">
        <v>2554</v>
      </c>
      <c r="F1473" s="98" t="s">
        <v>2555</v>
      </c>
      <c r="G1473" s="99" t="s">
        <v>950</v>
      </c>
      <c r="H1473" s="100">
        <v>361.303</v>
      </c>
      <c r="I1473" s="100"/>
      <c r="J1473" s="190">
        <f t="shared" si="385"/>
        <v>0</v>
      </c>
      <c r="K1473" s="101"/>
      <c r="L1473" s="21"/>
      <c r="M1473" s="102" t="s">
        <v>0</v>
      </c>
      <c r="N1473" s="103" t="s">
        <v>24</v>
      </c>
      <c r="O1473" s="104">
        <v>0</v>
      </c>
      <c r="P1473" s="104">
        <f t="shared" si="373"/>
        <v>0</v>
      </c>
      <c r="Q1473" s="104">
        <v>0</v>
      </c>
      <c r="R1473" s="104">
        <f t="shared" si="374"/>
        <v>0</v>
      </c>
      <c r="S1473" s="104">
        <v>0</v>
      </c>
      <c r="T1473" s="105">
        <f t="shared" si="375"/>
        <v>0</v>
      </c>
      <c r="U1473" s="20"/>
      <c r="V1473" s="20"/>
      <c r="W1473" s="20"/>
      <c r="X1473" s="20"/>
      <c r="Y1473" s="20"/>
      <c r="Z1473" s="20"/>
      <c r="AA1473" s="20"/>
      <c r="AB1473" s="20"/>
      <c r="AC1473" s="20"/>
      <c r="AD1473" s="20"/>
      <c r="AE1473" s="20"/>
      <c r="AR1473" s="106" t="s">
        <v>425</v>
      </c>
      <c r="AT1473" s="106" t="s">
        <v>111</v>
      </c>
      <c r="AU1473" s="106" t="s">
        <v>116</v>
      </c>
      <c r="AY1473" s="12" t="s">
        <v>109</v>
      </c>
      <c r="BE1473" s="107">
        <f t="shared" si="376"/>
        <v>0</v>
      </c>
      <c r="BF1473" s="107">
        <f t="shared" si="377"/>
        <v>0</v>
      </c>
      <c r="BG1473" s="107">
        <f t="shared" si="378"/>
        <v>0</v>
      </c>
      <c r="BH1473" s="107">
        <f t="shared" si="379"/>
        <v>0</v>
      </c>
      <c r="BI1473" s="107">
        <f t="shared" si="380"/>
        <v>0</v>
      </c>
      <c r="BJ1473" s="12" t="s">
        <v>116</v>
      </c>
      <c r="BK1473" s="107">
        <f t="shared" si="381"/>
        <v>0</v>
      </c>
      <c r="BL1473" s="12" t="s">
        <v>425</v>
      </c>
      <c r="BM1473" s="106" t="s">
        <v>2556</v>
      </c>
    </row>
    <row r="1474" spans="1:65" s="2" customFormat="1" ht="24.2" customHeight="1" x14ac:dyDescent="0.2">
      <c r="A1474" s="20"/>
      <c r="B1474" s="95"/>
      <c r="C1474" s="96">
        <v>533</v>
      </c>
      <c r="D1474" s="96" t="s">
        <v>111</v>
      </c>
      <c r="E1474" s="97" t="s">
        <v>2557</v>
      </c>
      <c r="F1474" s="164" t="s">
        <v>2582</v>
      </c>
      <c r="G1474" s="99" t="s">
        <v>2558</v>
      </c>
      <c r="H1474" s="100">
        <v>1</v>
      </c>
      <c r="I1474" s="100"/>
      <c r="J1474" s="190">
        <f t="shared" si="385"/>
        <v>0</v>
      </c>
      <c r="K1474" s="101"/>
      <c r="L1474" s="21"/>
      <c r="M1474" s="102" t="s">
        <v>0</v>
      </c>
      <c r="N1474" s="103" t="s">
        <v>24</v>
      </c>
      <c r="O1474" s="104">
        <v>0</v>
      </c>
      <c r="P1474" s="104">
        <f t="shared" si="373"/>
        <v>0</v>
      </c>
      <c r="Q1474" s="104">
        <v>0</v>
      </c>
      <c r="R1474" s="104">
        <f t="shared" si="374"/>
        <v>0</v>
      </c>
      <c r="S1474" s="104">
        <v>0</v>
      </c>
      <c r="T1474" s="105">
        <f t="shared" si="375"/>
        <v>0</v>
      </c>
      <c r="U1474" s="20"/>
      <c r="V1474" s="20"/>
      <c r="W1474" s="20"/>
      <c r="X1474" s="20"/>
      <c r="Y1474" s="20"/>
      <c r="Z1474" s="20"/>
      <c r="AA1474" s="20"/>
      <c r="AB1474" s="20"/>
      <c r="AC1474" s="20"/>
      <c r="AD1474" s="20"/>
      <c r="AE1474" s="20"/>
      <c r="AR1474" s="106" t="s">
        <v>425</v>
      </c>
      <c r="AT1474" s="106" t="s">
        <v>111</v>
      </c>
      <c r="AU1474" s="106" t="s">
        <v>116</v>
      </c>
      <c r="AY1474" s="12" t="s">
        <v>109</v>
      </c>
      <c r="BE1474" s="107">
        <f t="shared" si="376"/>
        <v>0</v>
      </c>
      <c r="BF1474" s="107">
        <f t="shared" si="377"/>
        <v>0</v>
      </c>
      <c r="BG1474" s="107">
        <f t="shared" si="378"/>
        <v>0</v>
      </c>
      <c r="BH1474" s="107">
        <f t="shared" si="379"/>
        <v>0</v>
      </c>
      <c r="BI1474" s="107">
        <f t="shared" si="380"/>
        <v>0</v>
      </c>
      <c r="BJ1474" s="12" t="s">
        <v>116</v>
      </c>
      <c r="BK1474" s="107">
        <f t="shared" si="381"/>
        <v>0</v>
      </c>
      <c r="BL1474" s="12" t="s">
        <v>425</v>
      </c>
      <c r="BM1474" s="106" t="s">
        <v>2559</v>
      </c>
    </row>
    <row r="1475" spans="1:65" s="2" customFormat="1" ht="16.5" customHeight="1" x14ac:dyDescent="0.2">
      <c r="A1475" s="20"/>
      <c r="B1475" s="95"/>
      <c r="C1475" s="96">
        <v>534</v>
      </c>
      <c r="D1475" s="96" t="s">
        <v>111</v>
      </c>
      <c r="E1475" s="97" t="s">
        <v>2560</v>
      </c>
      <c r="F1475" s="98" t="s">
        <v>2561</v>
      </c>
      <c r="G1475" s="99" t="s">
        <v>950</v>
      </c>
      <c r="H1475" s="100">
        <v>556.65700000000004</v>
      </c>
      <c r="I1475" s="100"/>
      <c r="J1475" s="190">
        <f t="shared" si="385"/>
        <v>0</v>
      </c>
      <c r="K1475" s="101"/>
      <c r="L1475" s="21"/>
      <c r="M1475" s="102" t="s">
        <v>0</v>
      </c>
      <c r="N1475" s="103" t="s">
        <v>24</v>
      </c>
      <c r="O1475" s="104">
        <v>0</v>
      </c>
      <c r="P1475" s="104">
        <f t="shared" si="373"/>
        <v>0</v>
      </c>
      <c r="Q1475" s="104">
        <v>0</v>
      </c>
      <c r="R1475" s="104">
        <f t="shared" si="374"/>
        <v>0</v>
      </c>
      <c r="S1475" s="104">
        <v>0</v>
      </c>
      <c r="T1475" s="105">
        <f t="shared" si="375"/>
        <v>0</v>
      </c>
      <c r="U1475" s="20"/>
      <c r="V1475" s="20"/>
      <c r="W1475" s="20"/>
      <c r="X1475" s="20"/>
      <c r="Y1475" s="20"/>
      <c r="Z1475" s="20"/>
      <c r="AA1475" s="20"/>
      <c r="AB1475" s="20"/>
      <c r="AC1475" s="20"/>
      <c r="AD1475" s="20"/>
      <c r="AE1475" s="20"/>
      <c r="AR1475" s="106" t="s">
        <v>425</v>
      </c>
      <c r="AT1475" s="106" t="s">
        <v>111</v>
      </c>
      <c r="AU1475" s="106" t="s">
        <v>116</v>
      </c>
      <c r="AY1475" s="12" t="s">
        <v>109</v>
      </c>
      <c r="BE1475" s="107">
        <f t="shared" si="376"/>
        <v>0</v>
      </c>
      <c r="BF1475" s="107">
        <f t="shared" si="377"/>
        <v>0</v>
      </c>
      <c r="BG1475" s="107">
        <f t="shared" si="378"/>
        <v>0</v>
      </c>
      <c r="BH1475" s="107">
        <f t="shared" si="379"/>
        <v>0</v>
      </c>
      <c r="BI1475" s="107">
        <f t="shared" si="380"/>
        <v>0</v>
      </c>
      <c r="BJ1475" s="12" t="s">
        <v>116</v>
      </c>
      <c r="BK1475" s="107">
        <f t="shared" si="381"/>
        <v>0</v>
      </c>
      <c r="BL1475" s="12" t="s">
        <v>425</v>
      </c>
      <c r="BM1475" s="106" t="s">
        <v>2562</v>
      </c>
    </row>
    <row r="1476" spans="1:65" s="7" customFormat="1" ht="25.9" customHeight="1" x14ac:dyDescent="0.2">
      <c r="B1476" s="85"/>
      <c r="D1476" s="86" t="s">
        <v>40</v>
      </c>
      <c r="E1476" s="87" t="s">
        <v>2563</v>
      </c>
      <c r="F1476" s="87" t="s">
        <v>2564</v>
      </c>
      <c r="I1476" s="178"/>
      <c r="J1476" s="179">
        <f>BK1476</f>
        <v>0</v>
      </c>
      <c r="L1476" s="85"/>
      <c r="M1476" s="88"/>
      <c r="N1476" s="89"/>
      <c r="O1476" s="89"/>
      <c r="P1476" s="90">
        <f>SUM(P1477:P1479)</f>
        <v>0</v>
      </c>
      <c r="Q1476" s="89"/>
      <c r="R1476" s="90">
        <f>SUM(R1477:R1479)</f>
        <v>0</v>
      </c>
      <c r="S1476" s="89"/>
      <c r="T1476" s="91">
        <f>SUM(T1477:T1479)</f>
        <v>0</v>
      </c>
      <c r="AR1476" s="86" t="s">
        <v>138</v>
      </c>
      <c r="AT1476" s="92" t="s">
        <v>40</v>
      </c>
      <c r="AU1476" s="92" t="s">
        <v>41</v>
      </c>
      <c r="AY1476" s="86" t="s">
        <v>109</v>
      </c>
      <c r="BK1476" s="93">
        <f>SUM(BK1477:BK1479)</f>
        <v>0</v>
      </c>
    </row>
    <row r="1477" spans="1:65" s="2" customFormat="1" ht="24.2" customHeight="1" x14ac:dyDescent="0.2">
      <c r="A1477" s="20"/>
      <c r="B1477" s="95"/>
      <c r="C1477" s="96"/>
      <c r="D1477" s="96" t="s">
        <v>111</v>
      </c>
      <c r="E1477" s="97" t="s">
        <v>2565</v>
      </c>
      <c r="F1477" s="98" t="s">
        <v>2566</v>
      </c>
      <c r="G1477" s="99" t="s">
        <v>2567</v>
      </c>
      <c r="H1477" s="100">
        <v>1</v>
      </c>
      <c r="I1477" s="100"/>
      <c r="J1477" s="100">
        <f>ROUND(I1477*H1477,2)</f>
        <v>0</v>
      </c>
      <c r="K1477" s="101"/>
      <c r="L1477" s="21"/>
      <c r="M1477" s="102" t="s">
        <v>0</v>
      </c>
      <c r="N1477" s="103" t="s">
        <v>24</v>
      </c>
      <c r="O1477" s="104">
        <v>0</v>
      </c>
      <c r="P1477" s="104">
        <f>O1477*H1477</f>
        <v>0</v>
      </c>
      <c r="Q1477" s="104">
        <v>0</v>
      </c>
      <c r="R1477" s="104">
        <f>Q1477*H1477</f>
        <v>0</v>
      </c>
      <c r="S1477" s="104">
        <v>0</v>
      </c>
      <c r="T1477" s="105">
        <f>S1477*H1477</f>
        <v>0</v>
      </c>
      <c r="U1477" s="20"/>
      <c r="V1477" s="20"/>
      <c r="W1477" s="20"/>
      <c r="X1477" s="20"/>
      <c r="Y1477" s="20"/>
      <c r="Z1477" s="20"/>
      <c r="AA1477" s="20"/>
      <c r="AB1477" s="20"/>
      <c r="AC1477" s="20"/>
      <c r="AD1477" s="20"/>
      <c r="AE1477" s="20"/>
      <c r="AR1477" s="106" t="s">
        <v>2502</v>
      </c>
      <c r="AT1477" s="106" t="s">
        <v>111</v>
      </c>
      <c r="AU1477" s="106" t="s">
        <v>42</v>
      </c>
      <c r="AY1477" s="12" t="s">
        <v>109</v>
      </c>
      <c r="BE1477" s="107">
        <f>IF(N1477="základná",J1477,0)</f>
        <v>0</v>
      </c>
      <c r="BF1477" s="107">
        <f>IF(N1477="znížená",J1477,0)</f>
        <v>0</v>
      </c>
      <c r="BG1477" s="107">
        <f>IF(N1477="zákl. prenesená",J1477,0)</f>
        <v>0</v>
      </c>
      <c r="BH1477" s="107">
        <f>IF(N1477="zníž. prenesená",J1477,0)</f>
        <v>0</v>
      </c>
      <c r="BI1477" s="107">
        <f>IF(N1477="nulová",J1477,0)</f>
        <v>0</v>
      </c>
      <c r="BJ1477" s="12" t="s">
        <v>116</v>
      </c>
      <c r="BK1477" s="107">
        <f>ROUND(I1477*H1477,2)</f>
        <v>0</v>
      </c>
      <c r="BL1477" s="12" t="s">
        <v>2502</v>
      </c>
      <c r="BM1477" s="106" t="s">
        <v>2568</v>
      </c>
    </row>
    <row r="1478" spans="1:65" s="2" customFormat="1" ht="24.2" customHeight="1" x14ac:dyDescent="0.2">
      <c r="A1478" s="20"/>
      <c r="B1478" s="95"/>
      <c r="C1478" s="96"/>
      <c r="D1478" s="96" t="s">
        <v>111</v>
      </c>
      <c r="E1478" s="97" t="s">
        <v>2569</v>
      </c>
      <c r="F1478" s="98" t="s">
        <v>2570</v>
      </c>
      <c r="G1478" s="99" t="s">
        <v>2567</v>
      </c>
      <c r="H1478" s="100">
        <v>1</v>
      </c>
      <c r="I1478" s="100"/>
      <c r="J1478" s="100">
        <f>ROUND(I1478*H1478,2)</f>
        <v>0</v>
      </c>
      <c r="K1478" s="101"/>
      <c r="L1478" s="21"/>
      <c r="M1478" s="102" t="s">
        <v>0</v>
      </c>
      <c r="N1478" s="103" t="s">
        <v>24</v>
      </c>
      <c r="O1478" s="104">
        <v>0</v>
      </c>
      <c r="P1478" s="104">
        <f>O1478*H1478</f>
        <v>0</v>
      </c>
      <c r="Q1478" s="104">
        <v>0</v>
      </c>
      <c r="R1478" s="104">
        <f>Q1478*H1478</f>
        <v>0</v>
      </c>
      <c r="S1478" s="104">
        <v>0</v>
      </c>
      <c r="T1478" s="105">
        <f>S1478*H1478</f>
        <v>0</v>
      </c>
      <c r="U1478" s="20"/>
      <c r="V1478" s="20"/>
      <c r="W1478" s="20"/>
      <c r="X1478" s="20"/>
      <c r="Y1478" s="20"/>
      <c r="Z1478" s="20"/>
      <c r="AA1478" s="20"/>
      <c r="AB1478" s="20"/>
      <c r="AC1478" s="20"/>
      <c r="AD1478" s="20"/>
      <c r="AE1478" s="20"/>
      <c r="AR1478" s="106" t="s">
        <v>2502</v>
      </c>
      <c r="AT1478" s="106" t="s">
        <v>111</v>
      </c>
      <c r="AU1478" s="106" t="s">
        <v>42</v>
      </c>
      <c r="AY1478" s="12" t="s">
        <v>109</v>
      </c>
      <c r="BE1478" s="107">
        <f>IF(N1478="základná",J1478,0)</f>
        <v>0</v>
      </c>
      <c r="BF1478" s="107">
        <f>IF(N1478="znížená",J1478,0)</f>
        <v>0</v>
      </c>
      <c r="BG1478" s="107">
        <f>IF(N1478="zákl. prenesená",J1478,0)</f>
        <v>0</v>
      </c>
      <c r="BH1478" s="107">
        <f>IF(N1478="zníž. prenesená",J1478,0)</f>
        <v>0</v>
      </c>
      <c r="BI1478" s="107">
        <f>IF(N1478="nulová",J1478,0)</f>
        <v>0</v>
      </c>
      <c r="BJ1478" s="12" t="s">
        <v>116</v>
      </c>
      <c r="BK1478" s="107">
        <f>ROUND(I1478*H1478,2)</f>
        <v>0</v>
      </c>
      <c r="BL1478" s="12" t="s">
        <v>2502</v>
      </c>
      <c r="BM1478" s="106" t="s">
        <v>2571</v>
      </c>
    </row>
    <row r="1479" spans="1:65" s="2" customFormat="1" ht="37.9" customHeight="1" x14ac:dyDescent="0.2">
      <c r="A1479" s="20"/>
      <c r="B1479" s="95"/>
      <c r="C1479" s="96"/>
      <c r="D1479" s="96" t="s">
        <v>111</v>
      </c>
      <c r="E1479" s="97" t="s">
        <v>2572</v>
      </c>
      <c r="F1479" s="98" t="s">
        <v>2573</v>
      </c>
      <c r="G1479" s="99" t="s">
        <v>2567</v>
      </c>
      <c r="H1479" s="100">
        <v>1</v>
      </c>
      <c r="I1479" s="100"/>
      <c r="J1479" s="100">
        <f>ROUND(I1479*H1479,2)</f>
        <v>0</v>
      </c>
      <c r="K1479" s="101"/>
      <c r="L1479" s="21"/>
      <c r="M1479" s="145" t="s">
        <v>0</v>
      </c>
      <c r="N1479" s="146" t="s">
        <v>24</v>
      </c>
      <c r="O1479" s="147">
        <v>0</v>
      </c>
      <c r="P1479" s="147">
        <f>O1479*H1479</f>
        <v>0</v>
      </c>
      <c r="Q1479" s="147">
        <v>0</v>
      </c>
      <c r="R1479" s="147">
        <f>Q1479*H1479</f>
        <v>0</v>
      </c>
      <c r="S1479" s="147">
        <v>0</v>
      </c>
      <c r="T1479" s="148">
        <f>S1479*H1479</f>
        <v>0</v>
      </c>
      <c r="U1479" s="20"/>
      <c r="V1479" s="20"/>
      <c r="W1479" s="20"/>
      <c r="X1479" s="20"/>
      <c r="Y1479" s="20"/>
      <c r="Z1479" s="20"/>
      <c r="AA1479" s="20"/>
      <c r="AB1479" s="20"/>
      <c r="AC1479" s="20"/>
      <c r="AD1479" s="20"/>
      <c r="AE1479" s="20"/>
      <c r="AR1479" s="106" t="s">
        <v>2502</v>
      </c>
      <c r="AT1479" s="106" t="s">
        <v>111</v>
      </c>
      <c r="AU1479" s="106" t="s">
        <v>42</v>
      </c>
      <c r="AY1479" s="12" t="s">
        <v>109</v>
      </c>
      <c r="BE1479" s="107">
        <f>IF(N1479="základná",J1479,0)</f>
        <v>0</v>
      </c>
      <c r="BF1479" s="107">
        <f>IF(N1479="znížená",J1479,0)</f>
        <v>0</v>
      </c>
      <c r="BG1479" s="107">
        <f>IF(N1479="zákl. prenesená",J1479,0)</f>
        <v>0</v>
      </c>
      <c r="BH1479" s="107">
        <f>IF(N1479="zníž. prenesená",J1479,0)</f>
        <v>0</v>
      </c>
      <c r="BI1479" s="107">
        <f>IF(N1479="nulová",J1479,0)</f>
        <v>0</v>
      </c>
      <c r="BJ1479" s="12" t="s">
        <v>116</v>
      </c>
      <c r="BK1479" s="107">
        <f>ROUND(I1479*H1479,2)</f>
        <v>0</v>
      </c>
      <c r="BL1479" s="12" t="s">
        <v>2502</v>
      </c>
      <c r="BM1479" s="106" t="s">
        <v>2574</v>
      </c>
    </row>
    <row r="1480" spans="1:65" s="2" customFormat="1" ht="6.95" customHeight="1" x14ac:dyDescent="0.2">
      <c r="A1480" s="20"/>
      <c r="B1480" s="30"/>
      <c r="C1480" s="31"/>
      <c r="D1480" s="31"/>
      <c r="E1480" s="31"/>
      <c r="F1480" s="31"/>
      <c r="G1480" s="31"/>
      <c r="H1480" s="31"/>
      <c r="I1480" s="31"/>
      <c r="J1480" s="31"/>
      <c r="K1480" s="31"/>
      <c r="L1480" s="21"/>
      <c r="M1480" s="20"/>
      <c r="O1480" s="20"/>
      <c r="P1480" s="20"/>
      <c r="Q1480" s="20"/>
      <c r="R1480" s="20"/>
      <c r="S1480" s="20"/>
      <c r="T1480" s="20"/>
      <c r="U1480" s="20"/>
      <c r="V1480" s="20"/>
      <c r="W1480" s="20"/>
      <c r="X1480" s="20"/>
      <c r="Y1480" s="20"/>
      <c r="Z1480" s="20"/>
      <c r="AA1480" s="20"/>
      <c r="AB1480" s="20"/>
      <c r="AC1480" s="20"/>
      <c r="AD1480" s="20"/>
      <c r="AE1480" s="20"/>
    </row>
  </sheetData>
  <autoFilter ref="C155:K1479" xr:uid="{00000000-0009-0000-0000-000001000000}"/>
  <mergeCells count="8">
    <mergeCell ref="E146:H146"/>
    <mergeCell ref="E148:H148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2021_175 - NANO_BIO_LAB r...</vt:lpstr>
      <vt:lpstr>'2021_175 - NANO_BIO_LAB r...'!Názvy_tlače</vt:lpstr>
      <vt:lpstr>'2021_175 - NANO_BIO_LAB r...'!Oblasť_tlače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ZDENO3\ZDENO</dc:creator>
  <cp:lastModifiedBy>peter</cp:lastModifiedBy>
  <dcterms:created xsi:type="dcterms:W3CDTF">2021-11-23T18:07:08Z</dcterms:created>
  <dcterms:modified xsi:type="dcterms:W3CDTF">2021-11-24T00:23:09Z</dcterms:modified>
</cp:coreProperties>
</file>